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005" windowHeight="2415" activeTab="0"/>
  </bookViews>
  <sheets>
    <sheet name="Sheet1" sheetId="1" r:id="rId1"/>
    <sheet name="モーター定格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<sst xmlns="http://schemas.openxmlformats.org/spreadsheetml/2006/main" count="47" uniqueCount="43">
  <si>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機体重量 [g]</t>
  </si>
  <si>
    <t>モーター個数</t>
  </si>
  <si>
    <t>起動トルク [mN･m]</t>
  </si>
  <si>
    <t>無負荷回転数 [rpm]</t>
  </si>
  <si>
    <t>ギヤ比</t>
  </si>
  <si>
    <t>タイヤ直径 [mm]</t>
  </si>
  <si>
    <t>端子間抵抗[Ω]</t>
  </si>
  <si>
    <t>要求加速度 [mm/s^2]</t>
  </si>
  <si>
    <t>要求トルク [mN･m]</t>
  </si>
  <si>
    <t>時間[ms]</t>
  </si>
  <si>
    <t>速度[mm/s]</t>
  </si>
  <si>
    <t>定格電圧[V]</t>
  </si>
  <si>
    <t>電圧定数[mV/rpm]</t>
  </si>
  <si>
    <t>電流定数[A/mNm]</t>
  </si>
  <si>
    <t>回転数[rpm]</t>
  </si>
  <si>
    <t>必要電圧[V]</t>
  </si>
  <si>
    <t>バッテリー電圧[V]</t>
  </si>
  <si>
    <t>※平均電流</t>
  </si>
  <si>
    <t>要求モーター電流[A]</t>
  </si>
  <si>
    <t>製作：ロボット工作研究室</t>
  </si>
  <si>
    <t>デューティー比が100%以内が限界駆動可能範囲です。すべての値が定格以下が安全駆動範囲です。</t>
  </si>
  <si>
    <t>1717 T 003 SR</t>
  </si>
  <si>
    <t>型番</t>
  </si>
  <si>
    <t>1717 T 006 SR</t>
  </si>
  <si>
    <t>1319 T 006 SR</t>
  </si>
  <si>
    <t>1331 T 006 SR</t>
  </si>
  <si>
    <t>1724 T 006 SR</t>
  </si>
  <si>
    <t>太枠内のパラメータからDCモーター駆動ロボットの等加速度運動のシミュレーションをします。</t>
  </si>
  <si>
    <t>機体効率[%]</t>
  </si>
  <si>
    <t>総効率[%]</t>
  </si>
  <si>
    <t>モーター熱損失[W]</t>
  </si>
  <si>
    <t>仕事率[W]</t>
  </si>
  <si>
    <t>消費電力[W]</t>
  </si>
  <si>
    <t>※モーター1個あたり</t>
  </si>
  <si>
    <t>Accel Simulator</t>
  </si>
  <si>
    <t>MK06-4.5</t>
  </si>
  <si>
    <t>6-Green</t>
  </si>
  <si>
    <t>回路抵抗[Ω]</t>
  </si>
  <si>
    <t>バッテリ抵抗[Ω]</t>
  </si>
  <si>
    <t>電圧降下[V]</t>
  </si>
  <si>
    <t>電池電流[mA]</t>
  </si>
  <si>
    <t>Ver.3.0</t>
  </si>
  <si>
    <t>Duty[%]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</si>
</sst>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5">
    <font>
      <sz val="9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8"/>
  <sheetViews>
    <sheetView tabSelected="1" workbookViewId="0" topLeftCell="A1">
      <selection activeCell="B32" sqref="B32"/>
    </sheetView>
  </sheetViews>
  <sheetFormatPr defaultColWidth="9.33203125" defaultRowHeight="11.25"/>
  <cols>
    <col min="2" max="2" width="22.5" style="0" customWidth="1"/>
    <col min="4" max="4" width="6.5" style="0" customWidth="1"/>
    <col min="5" max="5" width="9.16015625" style="0" customWidth="1"/>
    <col min="6" max="9" width="11.83203125" style="0" customWidth="1"/>
    <col min="10" max="10" width="10.83203125" style="0" customWidth="1"/>
    <col min="11" max="11" width="10.66015625" style="0" customWidth="1"/>
    <col min="12" max="12" width="5.83203125" style="0" customWidth="1"/>
    <col min="13" max="13" width="8.16015625" style="0" customWidth="1"/>
    <col min="14" max="14" width="13.83203125" style="0" customWidth="1"/>
    <col min="15" max="15" width="12.16015625" style="0" customWidth="1"/>
  </cols>
  <sheetData>
    <row r="2" spans="2:7" ht="27" customHeight="1">
      <c r="B2" s="1" t="s">
        <v>34</v>
      </c>
      <c r="E2" t="s">
        <v>41</v>
      </c>
      <c r="G2" t="s">
        <v>19</v>
      </c>
    </row>
    <row r="4" ht="11.25">
      <c r="B4" t="s">
        <v>27</v>
      </c>
    </row>
    <row r="5" ht="11.25">
      <c r="B5" t="s">
        <v>20</v>
      </c>
    </row>
    <row r="6" ht="11.25">
      <c r="N6" t="s">
        <v>17</v>
      </c>
    </row>
    <row r="7" spans="5:15" ht="12" thickBot="1">
      <c r="E7" s="6" t="s">
        <v>9</v>
      </c>
      <c r="F7" s="6" t="s">
        <v>10</v>
      </c>
      <c r="G7" s="6" t="s">
        <v>14</v>
      </c>
      <c r="H7" s="9" t="s">
        <v>15</v>
      </c>
      <c r="I7" s="6" t="s">
        <v>32</v>
      </c>
      <c r="J7" s="6" t="s">
        <v>31</v>
      </c>
      <c r="K7" s="6" t="s">
        <v>29</v>
      </c>
      <c r="L7" s="7"/>
      <c r="M7" s="8" t="s">
        <v>42</v>
      </c>
      <c r="N7" s="6" t="s">
        <v>40</v>
      </c>
      <c r="O7" s="22" t="s">
        <v>39</v>
      </c>
    </row>
    <row r="8" spans="2:15" ht="12" thickBot="1">
      <c r="B8" s="2" t="s">
        <v>0</v>
      </c>
      <c r="C8" s="3">
        <v>71.2</v>
      </c>
      <c r="E8" s="9">
        <v>0</v>
      </c>
      <c r="F8" s="9">
        <f aca="true" t="shared" si="0" ref="F8:F71">$C$12*E8/1000</f>
        <v>0</v>
      </c>
      <c r="G8" s="23">
        <f aca="true" t="shared" si="1" ref="G8:G71">F8*$C$10/($C$11*PI())*60</f>
        <v>0</v>
      </c>
      <c r="H8" s="11">
        <f>$C$29*($C$17+$C$23+$C$24)+$C$26/1000*G8</f>
        <v>1.629412433969931</v>
      </c>
      <c r="I8" s="26">
        <f>H8*$C$29*$C$9</f>
        <v>2.7656092499748066</v>
      </c>
      <c r="J8" s="11">
        <f aca="true" t="shared" si="2" ref="J8:J71">($C$8/1000)*($C$12/1000)*(F8/1000)</f>
        <v>0</v>
      </c>
      <c r="K8" s="12">
        <f aca="true" t="shared" si="3" ref="K8:K71">J8/I8*100</f>
        <v>0</v>
      </c>
      <c r="L8" s="7"/>
      <c r="M8" s="10">
        <f aca="true" t="shared" si="4" ref="M8:M71">H8/$C$14*100</f>
        <v>22.019086945539605</v>
      </c>
      <c r="N8" s="10">
        <f aca="true" t="shared" si="5" ref="N8:N71">I8/$C$14*1000</f>
        <v>373.7309797263252</v>
      </c>
      <c r="O8" s="11">
        <f>N8/1000*$C$24</f>
        <v>0.29898478378106014</v>
      </c>
    </row>
    <row r="9" spans="2:15" ht="12" thickBot="1">
      <c r="B9" s="2" t="s">
        <v>1</v>
      </c>
      <c r="C9" s="3">
        <v>2</v>
      </c>
      <c r="E9" s="13">
        <v>5</v>
      </c>
      <c r="F9" s="13">
        <f t="shared" si="0"/>
        <v>75</v>
      </c>
      <c r="G9" s="24">
        <f t="shared" si="1"/>
        <v>244.15815133415765</v>
      </c>
      <c r="H9" s="15">
        <f aca="true" t="shared" si="6" ref="H9:H72">$C$29*($C$17+$C$23+$C$24)+$C$26/1000*G9</f>
        <v>1.684485701188162</v>
      </c>
      <c r="I9" s="27">
        <f>H9*$C$29*$C$9</f>
        <v>2.859085360792238</v>
      </c>
      <c r="J9" s="15">
        <f t="shared" si="2"/>
        <v>0.0801</v>
      </c>
      <c r="K9" s="16">
        <f t="shared" si="3"/>
        <v>2.8015952618429236</v>
      </c>
      <c r="L9" s="7"/>
      <c r="M9" s="14">
        <f t="shared" si="4"/>
        <v>22.763320286326515</v>
      </c>
      <c r="N9" s="14">
        <f t="shared" si="5"/>
        <v>386.3628865935457</v>
      </c>
      <c r="O9" s="15">
        <f aca="true" t="shared" si="7" ref="O9:O72">N9/1000*$C$24</f>
        <v>0.30909030927483655</v>
      </c>
    </row>
    <row r="10" spans="2:15" ht="12" thickBot="1">
      <c r="B10" s="2" t="s">
        <v>4</v>
      </c>
      <c r="C10" s="3">
        <v>3.75</v>
      </c>
      <c r="E10" s="13">
        <v>10</v>
      </c>
      <c r="F10" s="13">
        <f t="shared" si="0"/>
        <v>150</v>
      </c>
      <c r="G10" s="24">
        <f t="shared" si="1"/>
        <v>488.3163026683153</v>
      </c>
      <c r="H10" s="15">
        <f t="shared" si="6"/>
        <v>1.739558968406393</v>
      </c>
      <c r="I10" s="27">
        <f>H10*$C$29*$C$9</f>
        <v>2.9525614716096698</v>
      </c>
      <c r="J10" s="15">
        <f t="shared" si="2"/>
        <v>0.1602</v>
      </c>
      <c r="K10" s="16">
        <f t="shared" si="3"/>
        <v>5.425797279426754</v>
      </c>
      <c r="L10" s="7"/>
      <c r="M10" s="14">
        <f t="shared" si="4"/>
        <v>23.507553627113417</v>
      </c>
      <c r="N10" s="14">
        <f t="shared" si="5"/>
        <v>398.9947934607662</v>
      </c>
      <c r="O10" s="15">
        <f t="shared" si="7"/>
        <v>0.31919583476861296</v>
      </c>
    </row>
    <row r="11" spans="2:15" ht="12" thickBot="1">
      <c r="B11" s="2" t="s">
        <v>5</v>
      </c>
      <c r="C11" s="3">
        <v>22</v>
      </c>
      <c r="E11" s="13">
        <v>15</v>
      </c>
      <c r="F11" s="13">
        <f t="shared" si="0"/>
        <v>225</v>
      </c>
      <c r="G11" s="24">
        <f t="shared" si="1"/>
        <v>732.474454002473</v>
      </c>
      <c r="H11" s="15">
        <f t="shared" si="6"/>
        <v>1.794632235624624</v>
      </c>
      <c r="I11" s="27">
        <f>H11*$C$29*$C$9</f>
        <v>3.0460375824271013</v>
      </c>
      <c r="J11" s="15">
        <f t="shared" si="2"/>
        <v>0.2403</v>
      </c>
      <c r="K11" s="16">
        <f t="shared" si="3"/>
        <v>7.888937463750119</v>
      </c>
      <c r="L11" s="7"/>
      <c r="M11" s="14">
        <f t="shared" si="4"/>
        <v>24.251786967900323</v>
      </c>
      <c r="N11" s="14">
        <f t="shared" si="5"/>
        <v>411.62670032798667</v>
      </c>
      <c r="O11" s="15">
        <f t="shared" si="7"/>
        <v>0.3293013602623893</v>
      </c>
    </row>
    <row r="12" spans="2:15" ht="12" thickBot="1">
      <c r="B12" s="2" t="s">
        <v>7</v>
      </c>
      <c r="C12" s="3">
        <v>15000</v>
      </c>
      <c r="E12" s="13">
        <v>20</v>
      </c>
      <c r="F12" s="13">
        <f t="shared" si="0"/>
        <v>300</v>
      </c>
      <c r="G12" s="24">
        <f t="shared" si="1"/>
        <v>976.6326053366306</v>
      </c>
      <c r="H12" s="15">
        <f t="shared" si="6"/>
        <v>1.849705502842855</v>
      </c>
      <c r="I12" s="27">
        <f>H12*$C$29*$C$9</f>
        <v>3.139513693244533</v>
      </c>
      <c r="J12" s="15">
        <f t="shared" si="2"/>
        <v>0.3204</v>
      </c>
      <c r="K12" s="16">
        <f t="shared" si="3"/>
        <v>10.205402215299223</v>
      </c>
      <c r="L12" s="7"/>
      <c r="M12" s="14">
        <f t="shared" si="4"/>
        <v>24.996020308687232</v>
      </c>
      <c r="N12" s="14">
        <f t="shared" si="5"/>
        <v>424.25860719520716</v>
      </c>
      <c r="O12" s="15">
        <f t="shared" si="7"/>
        <v>0.33940688575616573</v>
      </c>
    </row>
    <row r="13" spans="5:15" ht="12" thickBot="1">
      <c r="E13" s="13">
        <v>25</v>
      </c>
      <c r="F13" s="13">
        <f t="shared" si="0"/>
        <v>375</v>
      </c>
      <c r="G13" s="24">
        <f t="shared" si="1"/>
        <v>1220.7907566707881</v>
      </c>
      <c r="H13" s="15">
        <f t="shared" si="6"/>
        <v>1.904778770061086</v>
      </c>
      <c r="I13" s="27">
        <f>H13*$C$29*$C$9</f>
        <v>3.232989804061964</v>
      </c>
      <c r="J13" s="15">
        <f t="shared" si="2"/>
        <v>0.4005</v>
      </c>
      <c r="K13" s="16">
        <f t="shared" si="3"/>
        <v>12.387914106527878</v>
      </c>
      <c r="L13" s="7"/>
      <c r="M13" s="14">
        <f t="shared" si="4"/>
        <v>25.740253649474138</v>
      </c>
      <c r="N13" s="14">
        <f t="shared" si="5"/>
        <v>436.8905140624276</v>
      </c>
      <c r="O13" s="15">
        <f t="shared" si="7"/>
        <v>0.34951241124994215</v>
      </c>
    </row>
    <row r="14" spans="2:15" ht="12" thickBot="1">
      <c r="B14" s="2" t="s">
        <v>16</v>
      </c>
      <c r="C14" s="3">
        <v>7.4</v>
      </c>
      <c r="E14" s="13">
        <v>30</v>
      </c>
      <c r="F14" s="13">
        <f t="shared" si="0"/>
        <v>450</v>
      </c>
      <c r="G14" s="24">
        <f t="shared" si="1"/>
        <v>1464.948908004946</v>
      </c>
      <c r="H14" s="15">
        <f t="shared" si="6"/>
        <v>1.9598520372793171</v>
      </c>
      <c r="I14" s="27">
        <f>H14*$C$29*$C$9</f>
        <v>3.3264659148793956</v>
      </c>
      <c r="J14" s="15">
        <f t="shared" si="2"/>
        <v>0.4806</v>
      </c>
      <c r="K14" s="16">
        <f t="shared" si="3"/>
        <v>14.44776565574473</v>
      </c>
      <c r="L14" s="7"/>
      <c r="M14" s="14">
        <f t="shared" si="4"/>
        <v>26.48448699026104</v>
      </c>
      <c r="N14" s="14">
        <f t="shared" si="5"/>
        <v>449.522420929648</v>
      </c>
      <c r="O14" s="15">
        <f t="shared" si="7"/>
        <v>0.35961793674371845</v>
      </c>
    </row>
    <row r="15" spans="5:15" ht="12" thickBot="1">
      <c r="E15" s="13">
        <v>35</v>
      </c>
      <c r="F15" s="13">
        <f t="shared" si="0"/>
        <v>525</v>
      </c>
      <c r="G15" s="24">
        <f t="shared" si="1"/>
        <v>1709.1070593391037</v>
      </c>
      <c r="H15" s="15">
        <f t="shared" si="6"/>
        <v>2.0149253044975484</v>
      </c>
      <c r="I15" s="27">
        <f>H15*$C$29*$C$9</f>
        <v>3.4199420256968276</v>
      </c>
      <c r="J15" s="15">
        <f t="shared" si="2"/>
        <v>0.5607000000000001</v>
      </c>
      <c r="K15" s="16">
        <f t="shared" si="3"/>
        <v>16.395014763028186</v>
      </c>
      <c r="L15" s="7"/>
      <c r="M15" s="14">
        <f t="shared" si="4"/>
        <v>27.228720331047953</v>
      </c>
      <c r="N15" s="14">
        <f t="shared" si="5"/>
        <v>462.15432779686853</v>
      </c>
      <c r="O15" s="15">
        <f t="shared" si="7"/>
        <v>0.36972346223749486</v>
      </c>
    </row>
    <row r="16" spans="2:15" ht="12" thickBot="1">
      <c r="B16" s="2" t="s">
        <v>11</v>
      </c>
      <c r="C16" s="3">
        <v>3</v>
      </c>
      <c r="E16" s="13">
        <v>40</v>
      </c>
      <c r="F16" s="13">
        <f t="shared" si="0"/>
        <v>600</v>
      </c>
      <c r="G16" s="24">
        <f t="shared" si="1"/>
        <v>1953.2652106732612</v>
      </c>
      <c r="H16" s="15">
        <f t="shared" si="6"/>
        <v>2.069998571715779</v>
      </c>
      <c r="I16" s="27">
        <f>H16*$C$29*$C$9</f>
        <v>3.5134181365142587</v>
      </c>
      <c r="J16" s="15">
        <f t="shared" si="2"/>
        <v>0.6408</v>
      </c>
      <c r="K16" s="16">
        <f t="shared" si="3"/>
        <v>18.23864894816511</v>
      </c>
      <c r="L16" s="7"/>
      <c r="M16" s="14">
        <f t="shared" si="4"/>
        <v>27.972953671834855</v>
      </c>
      <c r="N16" s="14">
        <f t="shared" si="5"/>
        <v>474.78623466408897</v>
      </c>
      <c r="O16" s="15">
        <f t="shared" si="7"/>
        <v>0.3798289877312712</v>
      </c>
    </row>
    <row r="17" spans="2:15" ht="12" thickBot="1">
      <c r="B17" s="2" t="s">
        <v>6</v>
      </c>
      <c r="C17" s="3">
        <v>1.07</v>
      </c>
      <c r="E17" s="13">
        <v>45</v>
      </c>
      <c r="F17" s="13">
        <f t="shared" si="0"/>
        <v>675</v>
      </c>
      <c r="G17" s="24">
        <f t="shared" si="1"/>
        <v>2197.423362007419</v>
      </c>
      <c r="H17" s="15">
        <f t="shared" si="6"/>
        <v>2.1250718389340104</v>
      </c>
      <c r="I17" s="27">
        <f>H17*$C$29*$C$9</f>
        <v>3.6068942473316903</v>
      </c>
      <c r="J17" s="15">
        <f t="shared" si="2"/>
        <v>0.7209000000000001</v>
      </c>
      <c r="K17" s="16">
        <f t="shared" si="3"/>
        <v>19.98672405029085</v>
      </c>
      <c r="L17" s="7"/>
      <c r="M17" s="14">
        <f t="shared" si="4"/>
        <v>28.717187012621757</v>
      </c>
      <c r="N17" s="14">
        <f t="shared" si="5"/>
        <v>487.41814153130946</v>
      </c>
      <c r="O17" s="15">
        <f t="shared" si="7"/>
        <v>0.3899345132250476</v>
      </c>
    </row>
    <row r="18" spans="2:15" ht="12" thickBot="1">
      <c r="B18" s="2" t="s">
        <v>2</v>
      </c>
      <c r="C18" s="3">
        <v>5.75</v>
      </c>
      <c r="E18" s="13">
        <v>50</v>
      </c>
      <c r="F18" s="13">
        <f t="shared" si="0"/>
        <v>750</v>
      </c>
      <c r="G18" s="24">
        <f t="shared" si="1"/>
        <v>2441.5815133415763</v>
      </c>
      <c r="H18" s="15">
        <f t="shared" si="6"/>
        <v>2.180145106152241</v>
      </c>
      <c r="I18" s="27">
        <f>H18*$C$29*$C$9</f>
        <v>3.7003703581491214</v>
      </c>
      <c r="J18" s="15">
        <f t="shared" si="2"/>
        <v>0.801</v>
      </c>
      <c r="K18" s="16">
        <f t="shared" si="3"/>
        <v>21.64648190514233</v>
      </c>
      <c r="L18" s="7"/>
      <c r="M18" s="14">
        <f t="shared" si="4"/>
        <v>29.461420353408663</v>
      </c>
      <c r="N18" s="14">
        <f t="shared" si="5"/>
        <v>500.05004839852984</v>
      </c>
      <c r="O18" s="15">
        <f t="shared" si="7"/>
        <v>0.4000400387188239</v>
      </c>
    </row>
    <row r="19" spans="2:15" ht="12" thickBot="1">
      <c r="B19" s="2" t="s">
        <v>3</v>
      </c>
      <c r="C19" s="3">
        <v>13300</v>
      </c>
      <c r="E19" s="13">
        <v>55</v>
      </c>
      <c r="F19" s="13">
        <f t="shared" si="0"/>
        <v>825</v>
      </c>
      <c r="G19" s="24">
        <f t="shared" si="1"/>
        <v>2685.739664675734</v>
      </c>
      <c r="H19" s="15">
        <f t="shared" si="6"/>
        <v>2.2352183733704725</v>
      </c>
      <c r="I19" s="27">
        <f>H19*$C$29*$C$9</f>
        <v>3.7938464689665534</v>
      </c>
      <c r="J19" s="15">
        <f t="shared" si="2"/>
        <v>0.8811</v>
      </c>
      <c r="K19" s="16">
        <f t="shared" si="3"/>
        <v>23.224450625699998</v>
      </c>
      <c r="L19" s="7"/>
      <c r="M19" s="14">
        <f t="shared" si="4"/>
        <v>30.205653694195572</v>
      </c>
      <c r="N19" s="14">
        <f t="shared" si="5"/>
        <v>512.6819552657504</v>
      </c>
      <c r="O19" s="15">
        <f t="shared" si="7"/>
        <v>0.4101455642126004</v>
      </c>
    </row>
    <row r="20" spans="2:15" ht="11.25">
      <c r="B20" t="s">
        <v>33</v>
      </c>
      <c r="E20" s="13">
        <v>60</v>
      </c>
      <c r="F20" s="13">
        <f t="shared" si="0"/>
        <v>900</v>
      </c>
      <c r="G20" s="24">
        <f t="shared" si="1"/>
        <v>2929.897816009892</v>
      </c>
      <c r="H20" s="15">
        <f t="shared" si="6"/>
        <v>2.2902916405887037</v>
      </c>
      <c r="I20" s="27">
        <f>H20*$C$29*$C$9</f>
        <v>3.8873225797839854</v>
      </c>
      <c r="J20" s="15">
        <f t="shared" si="2"/>
        <v>0.9612</v>
      </c>
      <c r="K20" s="16">
        <f t="shared" si="3"/>
        <v>24.726530414499663</v>
      </c>
      <c r="L20" s="7"/>
      <c r="M20" s="14">
        <f t="shared" si="4"/>
        <v>30.94988703498248</v>
      </c>
      <c r="N20" s="14">
        <f t="shared" si="5"/>
        <v>525.3138621329709</v>
      </c>
      <c r="O20" s="15">
        <f t="shared" si="7"/>
        <v>0.42025108970637676</v>
      </c>
    </row>
    <row r="21" spans="5:15" ht="12" thickBot="1">
      <c r="E21" s="13">
        <v>65</v>
      </c>
      <c r="F21" s="13">
        <f t="shared" si="0"/>
        <v>975</v>
      </c>
      <c r="G21" s="24">
        <f t="shared" si="1"/>
        <v>3174.0559673440493</v>
      </c>
      <c r="H21" s="15">
        <f t="shared" si="6"/>
        <v>2.3453649078069345</v>
      </c>
      <c r="I21" s="27">
        <f>H21*$C$29*$C$9</f>
        <v>3.9807986906014166</v>
      </c>
      <c r="J21" s="15">
        <f t="shared" si="2"/>
        <v>1.0413000000000001</v>
      </c>
      <c r="K21" s="16">
        <f t="shared" si="3"/>
        <v>26.158067285805934</v>
      </c>
      <c r="L21" s="7"/>
      <c r="M21" s="14">
        <f t="shared" si="4"/>
        <v>31.694120375769387</v>
      </c>
      <c r="N21" s="14">
        <f t="shared" si="5"/>
        <v>537.9457690001914</v>
      </c>
      <c r="O21" s="15">
        <f t="shared" si="7"/>
        <v>0.43035661520015317</v>
      </c>
    </row>
    <row r="22" spans="2:15" ht="12" thickBot="1">
      <c r="B22" s="2" t="s">
        <v>28</v>
      </c>
      <c r="C22" s="3">
        <v>90</v>
      </c>
      <c r="E22" s="13">
        <v>70</v>
      </c>
      <c r="F22" s="13">
        <f t="shared" si="0"/>
        <v>1050</v>
      </c>
      <c r="G22" s="24">
        <f t="shared" si="1"/>
        <v>3418.2141186782073</v>
      </c>
      <c r="H22" s="15">
        <f t="shared" si="6"/>
        <v>2.4004381750251658</v>
      </c>
      <c r="I22" s="27">
        <f>H22*$C$29*$C$9</f>
        <v>4.074274801418849</v>
      </c>
      <c r="J22" s="15">
        <f t="shared" si="2"/>
        <v>1.1214000000000002</v>
      </c>
      <c r="K22" s="16">
        <f t="shared" si="3"/>
        <v>27.5239166393361</v>
      </c>
      <c r="L22" s="7"/>
      <c r="M22" s="14">
        <f t="shared" si="4"/>
        <v>32.43835371655629</v>
      </c>
      <c r="N22" s="14">
        <f t="shared" si="5"/>
        <v>550.5776758674119</v>
      </c>
      <c r="O22" s="15">
        <f t="shared" si="7"/>
        <v>0.4404621406939295</v>
      </c>
    </row>
    <row r="23" spans="2:15" ht="12" thickBot="1">
      <c r="B23" s="2" t="s">
        <v>37</v>
      </c>
      <c r="C23" s="3">
        <v>0.05</v>
      </c>
      <c r="E23" s="13">
        <v>75</v>
      </c>
      <c r="F23" s="13">
        <f t="shared" si="0"/>
        <v>1125</v>
      </c>
      <c r="G23" s="24">
        <f t="shared" si="1"/>
        <v>3662.372270012365</v>
      </c>
      <c r="H23" s="15">
        <f t="shared" si="6"/>
        <v>2.4555114422433966</v>
      </c>
      <c r="I23" s="27">
        <f>H23*$C$29*$C$9</f>
        <v>4.167750912236279</v>
      </c>
      <c r="J23" s="15">
        <f t="shared" si="2"/>
        <v>1.2015</v>
      </c>
      <c r="K23" s="16">
        <f t="shared" si="3"/>
        <v>28.82849827883102</v>
      </c>
      <c r="L23" s="7"/>
      <c r="M23" s="14">
        <f t="shared" si="4"/>
        <v>33.18258705734319</v>
      </c>
      <c r="N23" s="14">
        <f t="shared" si="5"/>
        <v>563.2095827346322</v>
      </c>
      <c r="O23" s="15">
        <f t="shared" si="7"/>
        <v>0.45056766618770583</v>
      </c>
    </row>
    <row r="24" spans="2:15" ht="12" thickBot="1">
      <c r="B24" s="2" t="s">
        <v>38</v>
      </c>
      <c r="C24" s="3">
        <v>0.8</v>
      </c>
      <c r="E24" s="13">
        <v>80</v>
      </c>
      <c r="F24" s="13">
        <f t="shared" si="0"/>
        <v>1200</v>
      </c>
      <c r="G24" s="24">
        <f t="shared" si="1"/>
        <v>3906.5304213465224</v>
      </c>
      <c r="H24" s="15">
        <f t="shared" si="6"/>
        <v>2.510584709461628</v>
      </c>
      <c r="I24" s="27">
        <f>H24*$C$29*$C$9</f>
        <v>4.261227023053711</v>
      </c>
      <c r="J24" s="15">
        <f t="shared" si="2"/>
        <v>1.2816</v>
      </c>
      <c r="K24" s="16">
        <f t="shared" si="3"/>
        <v>30.075844189159646</v>
      </c>
      <c r="L24" s="7"/>
      <c r="M24" s="14">
        <f t="shared" si="4"/>
        <v>33.926820398130104</v>
      </c>
      <c r="N24" s="14">
        <f t="shared" si="5"/>
        <v>575.8414896018528</v>
      </c>
      <c r="O24" s="15">
        <f t="shared" si="7"/>
        <v>0.46067319168148224</v>
      </c>
    </row>
    <row r="25" spans="5:15" ht="11.25">
      <c r="E25" s="13">
        <v>85</v>
      </c>
      <c r="F25" s="13">
        <f t="shared" si="0"/>
        <v>1275</v>
      </c>
      <c r="G25" s="24">
        <f t="shared" si="1"/>
        <v>4150.6885726806795</v>
      </c>
      <c r="H25" s="15">
        <f t="shared" si="6"/>
        <v>2.5656579766798586</v>
      </c>
      <c r="I25" s="27">
        <f>H25*$C$29*$C$9</f>
        <v>4.354703133871142</v>
      </c>
      <c r="J25" s="15">
        <f t="shared" si="2"/>
        <v>1.3617</v>
      </c>
      <c r="K25" s="16">
        <f t="shared" si="3"/>
        <v>31.269640160051683</v>
      </c>
      <c r="L25" s="7"/>
      <c r="M25" s="14">
        <f t="shared" si="4"/>
        <v>34.67105373891701</v>
      </c>
      <c r="N25" s="14">
        <f t="shared" si="5"/>
        <v>588.4733964690732</v>
      </c>
      <c r="O25" s="15">
        <f t="shared" si="7"/>
        <v>0.47077871717525865</v>
      </c>
    </row>
    <row r="26" spans="2:15" ht="11.25">
      <c r="B26" s="4" t="s">
        <v>12</v>
      </c>
      <c r="C26" s="4">
        <f>C16*1000/C19</f>
        <v>0.22556390977443608</v>
      </c>
      <c r="E26" s="13">
        <v>90</v>
      </c>
      <c r="F26" s="13">
        <f t="shared" si="0"/>
        <v>1350</v>
      </c>
      <c r="G26" s="24">
        <f t="shared" si="1"/>
        <v>4394.846724014838</v>
      </c>
      <c r="H26" s="15">
        <f t="shared" si="6"/>
        <v>2.62073124389809</v>
      </c>
      <c r="I26" s="27">
        <f>H26*$C$29*$C$9</f>
        <v>4.448179244688574</v>
      </c>
      <c r="J26" s="15">
        <f t="shared" si="2"/>
        <v>1.4418000000000002</v>
      </c>
      <c r="K26" s="16">
        <f t="shared" si="3"/>
        <v>32.413262161627294</v>
      </c>
      <c r="L26" s="7"/>
      <c r="M26" s="14">
        <f t="shared" si="4"/>
        <v>35.415287079703916</v>
      </c>
      <c r="N26" s="14">
        <f t="shared" si="5"/>
        <v>601.1053033362938</v>
      </c>
      <c r="O26" s="15">
        <f t="shared" si="7"/>
        <v>0.480884242669035</v>
      </c>
    </row>
    <row r="27" spans="2:15" ht="11.25">
      <c r="B27" s="4" t="s">
        <v>13</v>
      </c>
      <c r="C27" s="4">
        <f>C16/C17/C18</f>
        <v>0.4876066639577407</v>
      </c>
      <c r="E27" s="13">
        <v>95</v>
      </c>
      <c r="F27" s="13">
        <f t="shared" si="0"/>
        <v>1425</v>
      </c>
      <c r="G27" s="24">
        <f t="shared" si="1"/>
        <v>4639.0048753489955</v>
      </c>
      <c r="H27" s="15">
        <f t="shared" si="6"/>
        <v>2.675804511116321</v>
      </c>
      <c r="I27" s="27">
        <f>H27*$C$29*$C$9</f>
        <v>4.541655355506006</v>
      </c>
      <c r="J27" s="15">
        <f t="shared" si="2"/>
        <v>1.5219</v>
      </c>
      <c r="K27" s="16">
        <f t="shared" si="3"/>
        <v>33.50980822785128</v>
      </c>
      <c r="L27" s="7"/>
      <c r="M27" s="14">
        <f t="shared" si="4"/>
        <v>36.15952042049083</v>
      </c>
      <c r="N27" s="14">
        <f t="shared" si="5"/>
        <v>613.7372102035143</v>
      </c>
      <c r="O27" s="15">
        <f t="shared" si="7"/>
        <v>0.4909897681628115</v>
      </c>
    </row>
    <row r="28" spans="2:15" ht="11.25">
      <c r="B28" s="4" t="s">
        <v>8</v>
      </c>
      <c r="C28" s="4">
        <f>C8*(C12/1000)/C10*(C11/2)/C9/1000*(100/C22)</f>
        <v>1.7404444444444445</v>
      </c>
      <c r="E28" s="13">
        <v>100</v>
      </c>
      <c r="F28" s="13">
        <f t="shared" si="0"/>
        <v>1500</v>
      </c>
      <c r="G28" s="24">
        <f t="shared" si="1"/>
        <v>4883.163026683153</v>
      </c>
      <c r="H28" s="15">
        <f t="shared" si="6"/>
        <v>2.730877778334552</v>
      </c>
      <c r="I28" s="27">
        <f>H28*$C$29*$C$9</f>
        <v>4.635131466323437</v>
      </c>
      <c r="J28" s="15">
        <f t="shared" si="2"/>
        <v>1.602</v>
      </c>
      <c r="K28" s="16">
        <f t="shared" si="3"/>
        <v>34.56212648204989</v>
      </c>
      <c r="L28" s="7"/>
      <c r="M28" s="14">
        <f t="shared" si="4"/>
        <v>36.90375376127773</v>
      </c>
      <c r="N28" s="14">
        <f t="shared" si="5"/>
        <v>626.3691170707348</v>
      </c>
      <c r="O28" s="15">
        <f t="shared" si="7"/>
        <v>0.5010952936565878</v>
      </c>
    </row>
    <row r="29" spans="2:15" ht="11.25">
      <c r="B29" s="4" t="s">
        <v>18</v>
      </c>
      <c r="C29" s="4">
        <f>C28*C27</f>
        <v>0.848652309359339</v>
      </c>
      <c r="E29" s="13">
        <v>105</v>
      </c>
      <c r="F29" s="13">
        <f t="shared" si="0"/>
        <v>1575</v>
      </c>
      <c r="G29" s="24">
        <f t="shared" si="1"/>
        <v>5127.321178017311</v>
      </c>
      <c r="H29" s="15">
        <f t="shared" si="6"/>
        <v>2.7859510455527827</v>
      </c>
      <c r="I29" s="27">
        <f>H29*$C$29*$C$9</f>
        <v>4.728607577140868</v>
      </c>
      <c r="J29" s="15">
        <f t="shared" si="2"/>
        <v>1.6821000000000002</v>
      </c>
      <c r="K29" s="16">
        <f t="shared" si="3"/>
        <v>35.57283983834147</v>
      </c>
      <c r="L29" s="7"/>
      <c r="M29" s="14">
        <f t="shared" si="4"/>
        <v>37.647987102064626</v>
      </c>
      <c r="N29" s="14">
        <f t="shared" si="5"/>
        <v>639.0010239379551</v>
      </c>
      <c r="O29" s="15">
        <f t="shared" si="7"/>
        <v>0.5112008191503641</v>
      </c>
    </row>
    <row r="30" spans="2:15" ht="11.25">
      <c r="B30" s="4" t="s">
        <v>30</v>
      </c>
      <c r="C30" s="4">
        <f>C17*C29^2</f>
        <v>0.7706254941336049</v>
      </c>
      <c r="E30" s="13">
        <v>110</v>
      </c>
      <c r="F30" s="13">
        <f t="shared" si="0"/>
        <v>1650</v>
      </c>
      <c r="G30" s="24">
        <f t="shared" si="1"/>
        <v>5371.479329351468</v>
      </c>
      <c r="H30" s="15">
        <f t="shared" si="6"/>
        <v>2.8410243127710135</v>
      </c>
      <c r="I30" s="27">
        <f>H30*$C$29*$C$9</f>
        <v>4.822083687958299</v>
      </c>
      <c r="J30" s="15">
        <f t="shared" si="2"/>
        <v>1.7622</v>
      </c>
      <c r="K30" s="16">
        <f t="shared" si="3"/>
        <v>36.544367830043335</v>
      </c>
      <c r="L30" s="7"/>
      <c r="M30" s="14">
        <f t="shared" si="4"/>
        <v>38.39222044285153</v>
      </c>
      <c r="N30" s="14">
        <f t="shared" si="5"/>
        <v>651.6329308051756</v>
      </c>
      <c r="O30" s="15">
        <f t="shared" si="7"/>
        <v>0.5213063446441405</v>
      </c>
    </row>
    <row r="31" spans="5:15" ht="11.25">
      <c r="E31" s="13">
        <v>115</v>
      </c>
      <c r="F31" s="13">
        <f t="shared" si="0"/>
        <v>1725</v>
      </c>
      <c r="G31" s="24">
        <f t="shared" si="1"/>
        <v>5615.6374806856265</v>
      </c>
      <c r="H31" s="15">
        <f t="shared" si="6"/>
        <v>2.896097579989245</v>
      </c>
      <c r="I31" s="27">
        <f>H31*$C$29*$C$9</f>
        <v>4.915559798775732</v>
      </c>
      <c r="J31" s="15">
        <f t="shared" si="2"/>
        <v>1.8423000000000003</v>
      </c>
      <c r="K31" s="16">
        <f t="shared" si="3"/>
        <v>37.478945947496015</v>
      </c>
      <c r="L31" s="7"/>
      <c r="M31" s="14">
        <f t="shared" si="4"/>
        <v>39.136453783638444</v>
      </c>
      <c r="N31" s="14">
        <f t="shared" si="5"/>
        <v>664.2648376723962</v>
      </c>
      <c r="O31" s="15">
        <f t="shared" si="7"/>
        <v>0.531411870137917</v>
      </c>
    </row>
    <row r="32" spans="5:15" ht="11.25">
      <c r="E32" s="13">
        <v>120</v>
      </c>
      <c r="F32" s="13">
        <f t="shared" si="0"/>
        <v>1800</v>
      </c>
      <c r="G32" s="24">
        <f t="shared" si="1"/>
        <v>5859.795632019784</v>
      </c>
      <c r="H32" s="15">
        <f t="shared" si="6"/>
        <v>2.951170847207476</v>
      </c>
      <c r="I32" s="27">
        <f>H32*$C$29*$C$9</f>
        <v>5.009035909593163</v>
      </c>
      <c r="J32" s="15">
        <f t="shared" si="2"/>
        <v>1.9224</v>
      </c>
      <c r="K32" s="16">
        <f t="shared" si="3"/>
        <v>38.37864281065093</v>
      </c>
      <c r="L32" s="7"/>
      <c r="M32" s="14">
        <f t="shared" si="4"/>
        <v>39.88068712442535</v>
      </c>
      <c r="N32" s="14">
        <f t="shared" si="5"/>
        <v>676.8967445396166</v>
      </c>
      <c r="O32" s="15">
        <f t="shared" si="7"/>
        <v>0.5415173956316933</v>
      </c>
    </row>
    <row r="33" spans="5:15" ht="11.25">
      <c r="E33" s="13">
        <v>125</v>
      </c>
      <c r="F33" s="13">
        <f t="shared" si="0"/>
        <v>1875</v>
      </c>
      <c r="G33" s="24">
        <f t="shared" si="1"/>
        <v>6103.953783353942</v>
      </c>
      <c r="H33" s="15">
        <f t="shared" si="6"/>
        <v>3.006244114425707</v>
      </c>
      <c r="I33" s="27">
        <f>H33*$C$29*$C$9</f>
        <v>5.102512020410594</v>
      </c>
      <c r="J33" s="15">
        <f t="shared" si="2"/>
        <v>2.0025</v>
      </c>
      <c r="K33" s="16">
        <f t="shared" si="3"/>
        <v>39.24537545408586</v>
      </c>
      <c r="L33" s="7"/>
      <c r="M33" s="14">
        <f t="shared" si="4"/>
        <v>40.62492046521225</v>
      </c>
      <c r="N33" s="14">
        <f t="shared" si="5"/>
        <v>689.528651406837</v>
      </c>
      <c r="O33" s="15">
        <f t="shared" si="7"/>
        <v>0.5516229211254696</v>
      </c>
    </row>
    <row r="34" spans="5:15" ht="11.25">
      <c r="E34" s="13">
        <v>130</v>
      </c>
      <c r="F34" s="13">
        <f t="shared" si="0"/>
        <v>1950</v>
      </c>
      <c r="G34" s="24">
        <f t="shared" si="1"/>
        <v>6348.111934688099</v>
      </c>
      <c r="H34" s="15">
        <f t="shared" si="6"/>
        <v>3.061317381643938</v>
      </c>
      <c r="I34" s="27">
        <f>H34*$C$29*$C$9</f>
        <v>5.195988131228026</v>
      </c>
      <c r="J34" s="15">
        <f t="shared" si="2"/>
        <v>2.0826000000000002</v>
      </c>
      <c r="K34" s="16">
        <f t="shared" si="3"/>
        <v>40.08092296215073</v>
      </c>
      <c r="L34" s="7"/>
      <c r="M34" s="14">
        <f t="shared" si="4"/>
        <v>41.36915380599916</v>
      </c>
      <c r="N34" s="14">
        <f t="shared" si="5"/>
        <v>702.1605582740574</v>
      </c>
      <c r="O34" s="15">
        <f t="shared" si="7"/>
        <v>0.5617284466192459</v>
      </c>
    </row>
    <row r="35" spans="5:15" ht="11.25">
      <c r="E35" s="13">
        <v>135</v>
      </c>
      <c r="F35" s="13">
        <f t="shared" si="0"/>
        <v>2025</v>
      </c>
      <c r="G35" s="24">
        <f t="shared" si="1"/>
        <v>6592.270086022256</v>
      </c>
      <c r="H35" s="15">
        <f t="shared" si="6"/>
        <v>3.116390648862169</v>
      </c>
      <c r="I35" s="27">
        <f>H35*$C$29*$C$9</f>
        <v>5.289464242045457</v>
      </c>
      <c r="J35" s="15">
        <f t="shared" si="2"/>
        <v>2.1627</v>
      </c>
      <c r="K35" s="16">
        <f t="shared" si="3"/>
        <v>40.88693865834085</v>
      </c>
      <c r="L35" s="7"/>
      <c r="M35" s="14">
        <f t="shared" si="4"/>
        <v>42.11338714678606</v>
      </c>
      <c r="N35" s="14">
        <f t="shared" si="5"/>
        <v>714.792465141278</v>
      </c>
      <c r="O35" s="15">
        <f t="shared" si="7"/>
        <v>0.5718339721130223</v>
      </c>
    </row>
    <row r="36" spans="5:15" ht="11.25">
      <c r="E36" s="13">
        <v>140</v>
      </c>
      <c r="F36" s="13">
        <f t="shared" si="0"/>
        <v>2100</v>
      </c>
      <c r="G36" s="24">
        <f t="shared" si="1"/>
        <v>6836.428237356415</v>
      </c>
      <c r="H36" s="15">
        <f t="shared" si="6"/>
        <v>3.1714639160804</v>
      </c>
      <c r="I36" s="27">
        <f>H36*$C$29*$C$9</f>
        <v>5.382940352862889</v>
      </c>
      <c r="J36" s="15">
        <f t="shared" si="2"/>
        <v>2.2428000000000003</v>
      </c>
      <c r="K36" s="16">
        <f t="shared" si="3"/>
        <v>41.664961024641094</v>
      </c>
      <c r="L36" s="7"/>
      <c r="M36" s="14">
        <f t="shared" si="4"/>
        <v>42.85762048757297</v>
      </c>
      <c r="N36" s="14">
        <f t="shared" si="5"/>
        <v>727.4243720084984</v>
      </c>
      <c r="O36" s="15">
        <f t="shared" si="7"/>
        <v>0.5819394976067988</v>
      </c>
    </row>
    <row r="37" spans="5:15" ht="11.25">
      <c r="E37" s="13">
        <v>145</v>
      </c>
      <c r="F37" s="13">
        <f t="shared" si="0"/>
        <v>2175</v>
      </c>
      <c r="G37" s="24">
        <f t="shared" si="1"/>
        <v>7080.586388690572</v>
      </c>
      <c r="H37" s="15">
        <f t="shared" si="6"/>
        <v>3.226537183298631</v>
      </c>
      <c r="I37" s="27">
        <f>H37*$C$29*$C$9</f>
        <v>5.47641646368032</v>
      </c>
      <c r="J37" s="15">
        <f t="shared" si="2"/>
        <v>2.3228999999999997</v>
      </c>
      <c r="K37" s="16">
        <f t="shared" si="3"/>
        <v>42.416423502586206</v>
      </c>
      <c r="L37" s="7"/>
      <c r="M37" s="14">
        <f t="shared" si="4"/>
        <v>43.60185382835988</v>
      </c>
      <c r="N37" s="14">
        <f t="shared" si="5"/>
        <v>740.0562788757189</v>
      </c>
      <c r="O37" s="15">
        <f t="shared" si="7"/>
        <v>0.5920450231005752</v>
      </c>
    </row>
    <row r="38" spans="5:15" ht="11.25">
      <c r="E38" s="13">
        <v>150</v>
      </c>
      <c r="F38" s="13">
        <f t="shared" si="0"/>
        <v>2250</v>
      </c>
      <c r="G38" s="24">
        <f t="shared" si="1"/>
        <v>7324.74454002473</v>
      </c>
      <c r="H38" s="15">
        <f t="shared" si="6"/>
        <v>3.2816104505168626</v>
      </c>
      <c r="I38" s="27">
        <f>H38*$C$29*$C$9</f>
        <v>5.569892574497753</v>
      </c>
      <c r="J38" s="15">
        <f t="shared" si="2"/>
        <v>2.403</v>
      </c>
      <c r="K38" s="16">
        <f t="shared" si="3"/>
        <v>43.14266330741007</v>
      </c>
      <c r="L38" s="7"/>
      <c r="M38" s="14">
        <f t="shared" si="4"/>
        <v>44.34608716914679</v>
      </c>
      <c r="N38" s="14">
        <f t="shared" si="5"/>
        <v>752.6881857429395</v>
      </c>
      <c r="O38" s="15">
        <f t="shared" si="7"/>
        <v>0.6021505485943517</v>
      </c>
    </row>
    <row r="39" spans="5:15" ht="11.25">
      <c r="E39" s="13">
        <v>155</v>
      </c>
      <c r="F39" s="13">
        <f t="shared" si="0"/>
        <v>2325</v>
      </c>
      <c r="G39" s="24">
        <f t="shared" si="1"/>
        <v>7568.902691358887</v>
      </c>
      <c r="H39" s="15">
        <f t="shared" si="6"/>
        <v>3.3366837177350934</v>
      </c>
      <c r="I39" s="27">
        <f>H39*$C$29*$C$9</f>
        <v>5.6633686853151834</v>
      </c>
      <c r="J39" s="15">
        <f t="shared" si="2"/>
        <v>2.4831000000000003</v>
      </c>
      <c r="K39" s="16">
        <f t="shared" si="3"/>
        <v>43.8449293693089</v>
      </c>
      <c r="L39" s="7"/>
      <c r="M39" s="14">
        <f t="shared" si="4"/>
        <v>45.09032050993369</v>
      </c>
      <c r="N39" s="14">
        <f t="shared" si="5"/>
        <v>765.3200926101599</v>
      </c>
      <c r="O39" s="15">
        <f t="shared" si="7"/>
        <v>0.612256074088128</v>
      </c>
    </row>
    <row r="40" spans="5:15" ht="11.25">
      <c r="E40" s="13">
        <v>160</v>
      </c>
      <c r="F40" s="13">
        <f t="shared" si="0"/>
        <v>2400</v>
      </c>
      <c r="G40" s="24">
        <f t="shared" si="1"/>
        <v>7813.060842693045</v>
      </c>
      <c r="H40" s="15">
        <f t="shared" si="6"/>
        <v>3.3917569849533242</v>
      </c>
      <c r="I40" s="27">
        <f>H40*$C$29*$C$9</f>
        <v>5.756844796132615</v>
      </c>
      <c r="J40" s="15">
        <f t="shared" si="2"/>
        <v>2.5632</v>
      </c>
      <c r="K40" s="16">
        <f t="shared" si="3"/>
        <v>44.5243895010324</v>
      </c>
      <c r="L40" s="7"/>
      <c r="M40" s="14">
        <f t="shared" si="4"/>
        <v>45.834553850720596</v>
      </c>
      <c r="N40" s="14">
        <f t="shared" si="5"/>
        <v>777.9519994773804</v>
      </c>
      <c r="O40" s="15">
        <f t="shared" si="7"/>
        <v>0.6223615995819043</v>
      </c>
    </row>
    <row r="41" spans="5:15" ht="11.25">
      <c r="E41" s="13">
        <v>165</v>
      </c>
      <c r="F41" s="13">
        <f t="shared" si="0"/>
        <v>2475</v>
      </c>
      <c r="G41" s="24">
        <f t="shared" si="1"/>
        <v>8057.218994027203</v>
      </c>
      <c r="H41" s="15">
        <f t="shared" si="6"/>
        <v>3.4468302521715555</v>
      </c>
      <c r="I41" s="27">
        <f>H41*$C$29*$C$9</f>
        <v>5.850320906950047</v>
      </c>
      <c r="J41" s="15">
        <f t="shared" si="2"/>
        <v>2.6433000000000004</v>
      </c>
      <c r="K41" s="16">
        <f t="shared" si="3"/>
        <v>45.182136878334674</v>
      </c>
      <c r="L41" s="7"/>
      <c r="M41" s="14">
        <f t="shared" si="4"/>
        <v>46.5787871915075</v>
      </c>
      <c r="N41" s="14">
        <f t="shared" si="5"/>
        <v>790.5839063446009</v>
      </c>
      <c r="O41" s="15">
        <f t="shared" si="7"/>
        <v>0.6324671250756807</v>
      </c>
    </row>
    <row r="42" spans="5:15" ht="11.25">
      <c r="E42" s="13">
        <v>170</v>
      </c>
      <c r="F42" s="13">
        <f t="shared" si="0"/>
        <v>2550</v>
      </c>
      <c r="G42" s="24">
        <f t="shared" si="1"/>
        <v>8301.377145361359</v>
      </c>
      <c r="H42" s="15">
        <f t="shared" si="6"/>
        <v>3.5019035193897863</v>
      </c>
      <c r="I42" s="27">
        <f>H42*$C$29*$C$9</f>
        <v>5.943797017767478</v>
      </c>
      <c r="J42" s="15">
        <f t="shared" si="2"/>
        <v>2.7234</v>
      </c>
      <c r="K42" s="16">
        <f t="shared" si="3"/>
        <v>45.819195908929665</v>
      </c>
      <c r="L42" s="7"/>
      <c r="M42" s="14">
        <f t="shared" si="4"/>
        <v>47.32302053229441</v>
      </c>
      <c r="N42" s="14">
        <f t="shared" si="5"/>
        <v>803.2158132118213</v>
      </c>
      <c r="O42" s="15">
        <f t="shared" si="7"/>
        <v>0.6425726505694571</v>
      </c>
    </row>
    <row r="43" spans="5:15" ht="11.25">
      <c r="E43" s="13">
        <v>175</v>
      </c>
      <c r="F43" s="13">
        <f t="shared" si="0"/>
        <v>2625</v>
      </c>
      <c r="G43" s="24">
        <f t="shared" si="1"/>
        <v>8545.535296695518</v>
      </c>
      <c r="H43" s="15">
        <f t="shared" si="6"/>
        <v>3.5569767866080175</v>
      </c>
      <c r="I43" s="27">
        <f>H43*$C$29*$C$9</f>
        <v>6.03727312858491</v>
      </c>
      <c r="J43" s="15">
        <f t="shared" si="2"/>
        <v>2.8035</v>
      </c>
      <c r="K43" s="16">
        <f t="shared" si="3"/>
        <v>46.43652755622668</v>
      </c>
      <c r="L43" s="7"/>
      <c r="M43" s="14">
        <f t="shared" si="4"/>
        <v>48.06725387308132</v>
      </c>
      <c r="N43" s="14">
        <f t="shared" si="5"/>
        <v>815.8477200790418</v>
      </c>
      <c r="O43" s="15">
        <f t="shared" si="7"/>
        <v>0.6526781760632335</v>
      </c>
    </row>
    <row r="44" spans="5:15" ht="11.25">
      <c r="E44" s="13">
        <v>180</v>
      </c>
      <c r="F44" s="13">
        <f t="shared" si="0"/>
        <v>2700</v>
      </c>
      <c r="G44" s="24">
        <f t="shared" si="1"/>
        <v>8789.693448029677</v>
      </c>
      <c r="H44" s="15">
        <f t="shared" si="6"/>
        <v>3.6120500538262488</v>
      </c>
      <c r="I44" s="27">
        <f>H44*$C$29*$C$9</f>
        <v>6.130749239402341</v>
      </c>
      <c r="J44" s="15">
        <f t="shared" si="2"/>
        <v>2.8836000000000004</v>
      </c>
      <c r="K44" s="16">
        <f t="shared" si="3"/>
        <v>47.03503417603668</v>
      </c>
      <c r="L44" s="7"/>
      <c r="M44" s="14">
        <f t="shared" si="4"/>
        <v>48.811487213868226</v>
      </c>
      <c r="N44" s="14">
        <f t="shared" si="5"/>
        <v>828.4796269462623</v>
      </c>
      <c r="O44" s="15">
        <f t="shared" si="7"/>
        <v>0.6627837015570099</v>
      </c>
    </row>
    <row r="45" spans="5:15" ht="11.25">
      <c r="E45" s="13">
        <v>185</v>
      </c>
      <c r="F45" s="13">
        <f t="shared" si="0"/>
        <v>2775</v>
      </c>
      <c r="G45" s="24">
        <f t="shared" si="1"/>
        <v>9033.851599363832</v>
      </c>
      <c r="H45" s="15">
        <f t="shared" si="6"/>
        <v>3.667123321044479</v>
      </c>
      <c r="I45" s="27">
        <f>H45*$C$29*$C$9</f>
        <v>6.224225350219772</v>
      </c>
      <c r="J45" s="15">
        <f t="shared" si="2"/>
        <v>2.9637000000000002</v>
      </c>
      <c r="K45" s="16">
        <f t="shared" si="3"/>
        <v>47.615563917449656</v>
      </c>
      <c r="L45" s="7"/>
      <c r="M45" s="14">
        <f t="shared" si="4"/>
        <v>49.55572055465512</v>
      </c>
      <c r="N45" s="14">
        <f t="shared" si="5"/>
        <v>841.1115338134827</v>
      </c>
      <c r="O45" s="15">
        <f t="shared" si="7"/>
        <v>0.6728892270507862</v>
      </c>
    </row>
    <row r="46" spans="5:15" ht="11.25">
      <c r="E46" s="13">
        <v>190</v>
      </c>
      <c r="F46" s="13">
        <f t="shared" si="0"/>
        <v>2850</v>
      </c>
      <c r="G46" s="24">
        <f t="shared" si="1"/>
        <v>9278.009750697991</v>
      </c>
      <c r="H46" s="15">
        <f t="shared" si="6"/>
        <v>3.722196588262711</v>
      </c>
      <c r="I46" s="27">
        <f>H46*$C$29*$C$9</f>
        <v>6.317701461037204</v>
      </c>
      <c r="J46" s="15">
        <f t="shared" si="2"/>
        <v>3.0438</v>
      </c>
      <c r="K46" s="16">
        <f t="shared" si="3"/>
        <v>48.178914733022005</v>
      </c>
      <c r="L46" s="7"/>
      <c r="M46" s="14">
        <f t="shared" si="4"/>
        <v>50.29995389544204</v>
      </c>
      <c r="N46" s="14">
        <f t="shared" si="5"/>
        <v>853.7434406807033</v>
      </c>
      <c r="O46" s="15">
        <f t="shared" si="7"/>
        <v>0.6829947525445627</v>
      </c>
    </row>
    <row r="47" spans="5:15" ht="11.25">
      <c r="E47" s="13">
        <v>195</v>
      </c>
      <c r="F47" s="13">
        <f t="shared" si="0"/>
        <v>2925</v>
      </c>
      <c r="G47" s="24">
        <f t="shared" si="1"/>
        <v>9522.167902032148</v>
      </c>
      <c r="H47" s="15">
        <f t="shared" si="6"/>
        <v>3.7772698554809416</v>
      </c>
      <c r="I47" s="27">
        <f>H47*$C$29*$C$9</f>
        <v>6.411177571854636</v>
      </c>
      <c r="J47" s="15">
        <f t="shared" si="2"/>
        <v>3.1239</v>
      </c>
      <c r="K47" s="16">
        <f t="shared" si="3"/>
        <v>48.72583803814863</v>
      </c>
      <c r="L47" s="7"/>
      <c r="M47" s="14">
        <f t="shared" si="4"/>
        <v>51.04418723622894</v>
      </c>
      <c r="N47" s="14">
        <f t="shared" si="5"/>
        <v>866.3753475479238</v>
      </c>
      <c r="O47" s="15">
        <f t="shared" si="7"/>
        <v>0.6931002780383391</v>
      </c>
    </row>
    <row r="48" spans="5:15" ht="11.25">
      <c r="E48" s="13">
        <v>200</v>
      </c>
      <c r="F48" s="13">
        <f t="shared" si="0"/>
        <v>3000</v>
      </c>
      <c r="G48" s="24">
        <f t="shared" si="1"/>
        <v>9766.326053366305</v>
      </c>
      <c r="H48" s="15">
        <f t="shared" si="6"/>
        <v>3.8323431226991724</v>
      </c>
      <c r="I48" s="27">
        <f>H48*$C$29*$C$9</f>
        <v>6.504653682672067</v>
      </c>
      <c r="J48" s="15">
        <f t="shared" si="2"/>
        <v>3.204</v>
      </c>
      <c r="K48" s="16">
        <f t="shared" si="3"/>
        <v>49.25704205490951</v>
      </c>
      <c r="L48" s="7"/>
      <c r="M48" s="14">
        <f t="shared" si="4"/>
        <v>51.788420577015835</v>
      </c>
      <c r="N48" s="14">
        <f t="shared" si="5"/>
        <v>879.0072544151442</v>
      </c>
      <c r="O48" s="15">
        <f t="shared" si="7"/>
        <v>0.7032058035321154</v>
      </c>
    </row>
    <row r="49" spans="5:15" ht="11.25">
      <c r="E49" s="13">
        <v>205</v>
      </c>
      <c r="F49" s="13">
        <f t="shared" si="0"/>
        <v>3075</v>
      </c>
      <c r="G49" s="24">
        <f t="shared" si="1"/>
        <v>10010.484204700464</v>
      </c>
      <c r="H49" s="15">
        <f t="shared" si="6"/>
        <v>3.8874163899174037</v>
      </c>
      <c r="I49" s="27">
        <f>H49*$C$29*$C$9</f>
        <v>6.598129793489498</v>
      </c>
      <c r="J49" s="15">
        <f t="shared" si="2"/>
        <v>3.2841000000000005</v>
      </c>
      <c r="K49" s="16">
        <f t="shared" si="3"/>
        <v>49.77319487168145</v>
      </c>
      <c r="L49" s="7"/>
      <c r="M49" s="14">
        <f t="shared" si="4"/>
        <v>52.532653917802755</v>
      </c>
      <c r="N49" s="14">
        <f t="shared" si="5"/>
        <v>891.6391612823645</v>
      </c>
      <c r="O49" s="15">
        <f t="shared" si="7"/>
        <v>0.7133113290258917</v>
      </c>
    </row>
    <row r="50" spans="5:15" ht="11.25">
      <c r="E50" s="13">
        <v>210</v>
      </c>
      <c r="F50" s="13">
        <f t="shared" si="0"/>
        <v>3150</v>
      </c>
      <c r="G50" s="24">
        <f t="shared" si="1"/>
        <v>10254.642356034621</v>
      </c>
      <c r="H50" s="15">
        <f t="shared" si="6"/>
        <v>3.942489657135635</v>
      </c>
      <c r="I50" s="27">
        <f>H50*$C$29*$C$9</f>
        <v>6.691605904306931</v>
      </c>
      <c r="J50" s="15">
        <f t="shared" si="2"/>
        <v>3.3642000000000003</v>
      </c>
      <c r="K50" s="16">
        <f t="shared" si="3"/>
        <v>50.2749272463086</v>
      </c>
      <c r="L50" s="7"/>
      <c r="M50" s="14">
        <f t="shared" si="4"/>
        <v>53.27688725858965</v>
      </c>
      <c r="N50" s="14">
        <f t="shared" si="5"/>
        <v>904.2710681495852</v>
      </c>
      <c r="O50" s="15">
        <f t="shared" si="7"/>
        <v>0.7234168545196682</v>
      </c>
    </row>
    <row r="51" spans="5:15" ht="11.25">
      <c r="E51" s="13">
        <v>215</v>
      </c>
      <c r="F51" s="13">
        <f t="shared" si="0"/>
        <v>3225</v>
      </c>
      <c r="G51" s="24">
        <f t="shared" si="1"/>
        <v>10498.80050736878</v>
      </c>
      <c r="H51" s="15">
        <f t="shared" si="6"/>
        <v>3.997562924353866</v>
      </c>
      <c r="I51" s="27">
        <f>H51*$C$29*$C$9</f>
        <v>6.785082015124362</v>
      </c>
      <c r="J51" s="15">
        <f t="shared" si="2"/>
        <v>3.4443</v>
      </c>
      <c r="K51" s="16">
        <f t="shared" si="3"/>
        <v>50.76283517756226</v>
      </c>
      <c r="L51" s="7"/>
      <c r="M51" s="14">
        <f t="shared" si="4"/>
        <v>54.02112059937657</v>
      </c>
      <c r="N51" s="14">
        <f t="shared" si="5"/>
        <v>916.9029750168056</v>
      </c>
      <c r="O51" s="15">
        <f t="shared" si="7"/>
        <v>0.7335223800134445</v>
      </c>
    </row>
    <row r="52" spans="5:15" ht="11.25">
      <c r="E52" s="13">
        <v>220</v>
      </c>
      <c r="F52" s="13">
        <f t="shared" si="0"/>
        <v>3300</v>
      </c>
      <c r="G52" s="24">
        <f t="shared" si="1"/>
        <v>10742.958658702935</v>
      </c>
      <c r="H52" s="15">
        <f t="shared" si="6"/>
        <v>4.0526361915720965</v>
      </c>
      <c r="I52" s="27">
        <f>H52*$C$29*$C$9</f>
        <v>6.878558125941793</v>
      </c>
      <c r="J52" s="15">
        <f t="shared" si="2"/>
        <v>3.5244</v>
      </c>
      <c r="K52" s="16">
        <f t="shared" si="3"/>
        <v>51.23748226693148</v>
      </c>
      <c r="L52" s="7"/>
      <c r="M52" s="14">
        <f t="shared" si="4"/>
        <v>54.765353940163465</v>
      </c>
      <c r="N52" s="14">
        <f t="shared" si="5"/>
        <v>929.534881884026</v>
      </c>
      <c r="O52" s="15">
        <f t="shared" si="7"/>
        <v>0.7436279055072208</v>
      </c>
    </row>
    <row r="53" spans="5:15" ht="11.25">
      <c r="E53" s="13">
        <v>225</v>
      </c>
      <c r="F53" s="13">
        <f t="shared" si="0"/>
        <v>3375</v>
      </c>
      <c r="G53" s="24">
        <f t="shared" si="1"/>
        <v>10987.116810037094</v>
      </c>
      <c r="H53" s="15">
        <f t="shared" si="6"/>
        <v>4.107709458790328</v>
      </c>
      <c r="I53" s="27">
        <f>H53*$C$29*$C$9</f>
        <v>6.972034236759225</v>
      </c>
      <c r="J53" s="15">
        <f t="shared" si="2"/>
        <v>3.6045000000000003</v>
      </c>
      <c r="K53" s="16">
        <f t="shared" si="3"/>
        <v>51.69940189042246</v>
      </c>
      <c r="L53" s="7"/>
      <c r="M53" s="14">
        <f t="shared" si="4"/>
        <v>55.50958728095038</v>
      </c>
      <c r="N53" s="14">
        <f t="shared" si="5"/>
        <v>942.1667887512466</v>
      </c>
      <c r="O53" s="15">
        <f t="shared" si="7"/>
        <v>0.7537334310009973</v>
      </c>
    </row>
    <row r="54" spans="5:15" ht="11.25">
      <c r="E54" s="13">
        <v>230</v>
      </c>
      <c r="F54" s="13">
        <f t="shared" si="0"/>
        <v>3450</v>
      </c>
      <c r="G54" s="24">
        <f t="shared" si="1"/>
        <v>11231.274961371253</v>
      </c>
      <c r="H54" s="15">
        <f t="shared" si="6"/>
        <v>4.162782726008559</v>
      </c>
      <c r="I54" s="27">
        <f>H54*$C$29*$C$9</f>
        <v>7.065510347576656</v>
      </c>
      <c r="J54" s="15">
        <f t="shared" si="2"/>
        <v>3.6846000000000005</v>
      </c>
      <c r="K54" s="16">
        <f t="shared" si="3"/>
        <v>52.149099197961725</v>
      </c>
      <c r="L54" s="7"/>
      <c r="M54" s="14">
        <f t="shared" si="4"/>
        <v>56.25382062173728</v>
      </c>
      <c r="N54" s="14">
        <f t="shared" si="5"/>
        <v>954.7986956184669</v>
      </c>
      <c r="O54" s="15">
        <f t="shared" si="7"/>
        <v>0.7638389564947736</v>
      </c>
    </row>
    <row r="55" spans="5:15" ht="11.25">
      <c r="E55" s="13">
        <v>235</v>
      </c>
      <c r="F55" s="13">
        <f t="shared" si="0"/>
        <v>3525</v>
      </c>
      <c r="G55" s="24">
        <f t="shared" si="1"/>
        <v>11475.43311270541</v>
      </c>
      <c r="H55" s="15">
        <f t="shared" si="6"/>
        <v>4.21785599322679</v>
      </c>
      <c r="I55" s="27">
        <f>H55*$C$29*$C$9</f>
        <v>7.158986458394088</v>
      </c>
      <c r="J55" s="15">
        <f t="shared" si="2"/>
        <v>3.7647</v>
      </c>
      <c r="K55" s="16">
        <f t="shared" si="3"/>
        <v>52.58705295615969</v>
      </c>
      <c r="L55" s="7"/>
      <c r="M55" s="14">
        <f t="shared" si="4"/>
        <v>56.99805396252419</v>
      </c>
      <c r="N55" s="14">
        <f t="shared" si="5"/>
        <v>967.4306024856875</v>
      </c>
      <c r="O55" s="15">
        <f t="shared" si="7"/>
        <v>0.77394448198855</v>
      </c>
    </row>
    <row r="56" spans="5:15" ht="11.25">
      <c r="E56" s="13">
        <v>240</v>
      </c>
      <c r="F56" s="13">
        <f t="shared" si="0"/>
        <v>3600</v>
      </c>
      <c r="G56" s="24">
        <f t="shared" si="1"/>
        <v>11719.591264039567</v>
      </c>
      <c r="H56" s="15">
        <f t="shared" si="6"/>
        <v>4.2729292604450215</v>
      </c>
      <c r="I56" s="27">
        <f>H56*$C$29*$C$9</f>
        <v>7.25246256921152</v>
      </c>
      <c r="J56" s="15">
        <f t="shared" si="2"/>
        <v>3.8448</v>
      </c>
      <c r="K56" s="16">
        <f t="shared" si="3"/>
        <v>53.01371724856765</v>
      </c>
      <c r="L56" s="7"/>
      <c r="M56" s="14">
        <f t="shared" si="4"/>
        <v>57.7422873033111</v>
      </c>
      <c r="N56" s="14">
        <f t="shared" si="5"/>
        <v>980.062509352908</v>
      </c>
      <c r="O56" s="15">
        <f t="shared" si="7"/>
        <v>0.7840500074823264</v>
      </c>
    </row>
    <row r="57" spans="5:15" ht="11.25">
      <c r="E57" s="13">
        <v>245</v>
      </c>
      <c r="F57" s="13">
        <f t="shared" si="0"/>
        <v>3675</v>
      </c>
      <c r="G57" s="24">
        <f t="shared" si="1"/>
        <v>11963.749415373724</v>
      </c>
      <c r="H57" s="15">
        <f t="shared" si="6"/>
        <v>4.328002527663251</v>
      </c>
      <c r="I57" s="27">
        <f>H57*$C$29*$C$9</f>
        <v>7.34593868002895</v>
      </c>
      <c r="J57" s="15">
        <f t="shared" si="2"/>
        <v>3.9249</v>
      </c>
      <c r="K57" s="16">
        <f t="shared" si="3"/>
        <v>53.429523046121204</v>
      </c>
      <c r="L57" s="7"/>
      <c r="M57" s="14">
        <f t="shared" si="4"/>
        <v>58.48652064409799</v>
      </c>
      <c r="N57" s="14">
        <f t="shared" si="5"/>
        <v>992.6944162201283</v>
      </c>
      <c r="O57" s="15">
        <f t="shared" si="7"/>
        <v>0.7941555329761028</v>
      </c>
    </row>
    <row r="58" spans="5:15" ht="11.25">
      <c r="E58" s="13">
        <v>250</v>
      </c>
      <c r="F58" s="13">
        <f t="shared" si="0"/>
        <v>3750</v>
      </c>
      <c r="G58" s="24">
        <f t="shared" si="1"/>
        <v>12207.907566707883</v>
      </c>
      <c r="H58" s="15">
        <f t="shared" si="6"/>
        <v>4.383075794881483</v>
      </c>
      <c r="I58" s="27">
        <f>H58*$C$29*$C$9</f>
        <v>7.439414790846382</v>
      </c>
      <c r="J58" s="15">
        <f t="shared" si="2"/>
        <v>4.005</v>
      </c>
      <c r="K58" s="16">
        <f t="shared" si="3"/>
        <v>53.83487965918823</v>
      </c>
      <c r="L58" s="7"/>
      <c r="M58" s="14">
        <f t="shared" si="4"/>
        <v>59.23075398488491</v>
      </c>
      <c r="N58" s="14">
        <f t="shared" si="5"/>
        <v>1005.3263230873488</v>
      </c>
      <c r="O58" s="15">
        <f t="shared" si="7"/>
        <v>0.804261058469879</v>
      </c>
    </row>
    <row r="59" spans="5:15" ht="11.25">
      <c r="E59" s="13">
        <v>255</v>
      </c>
      <c r="F59" s="13">
        <f t="shared" si="0"/>
        <v>3825</v>
      </c>
      <c r="G59" s="24">
        <f t="shared" si="1"/>
        <v>12452.06571804204</v>
      </c>
      <c r="H59" s="15">
        <f t="shared" si="6"/>
        <v>4.438149062099715</v>
      </c>
      <c r="I59" s="27">
        <f>H59*$C$29*$C$9</f>
        <v>7.532890901663815</v>
      </c>
      <c r="J59" s="15">
        <f t="shared" si="2"/>
        <v>4.085100000000001</v>
      </c>
      <c r="K59" s="16">
        <f t="shared" si="3"/>
        <v>54.23017608150559</v>
      </c>
      <c r="L59" s="7"/>
      <c r="M59" s="14">
        <f t="shared" si="4"/>
        <v>59.97498732567181</v>
      </c>
      <c r="N59" s="14">
        <f t="shared" si="5"/>
        <v>1017.9582299545696</v>
      </c>
      <c r="O59" s="15">
        <f t="shared" si="7"/>
        <v>0.8143665839636557</v>
      </c>
    </row>
    <row r="60" spans="5:15" ht="11.25">
      <c r="E60" s="13">
        <v>260</v>
      </c>
      <c r="F60" s="13">
        <f t="shared" si="0"/>
        <v>3900</v>
      </c>
      <c r="G60" s="24">
        <f t="shared" si="1"/>
        <v>12696.223869376197</v>
      </c>
      <c r="H60" s="15">
        <f t="shared" si="6"/>
        <v>4.493222329317945</v>
      </c>
      <c r="I60" s="27">
        <f>H60*$C$29*$C$9</f>
        <v>7.626367012481245</v>
      </c>
      <c r="J60" s="15">
        <f t="shared" si="2"/>
        <v>4.1652000000000005</v>
      </c>
      <c r="K60" s="16">
        <f t="shared" si="3"/>
        <v>54.6157822352802</v>
      </c>
      <c r="L60" s="7"/>
      <c r="M60" s="14">
        <f t="shared" si="4"/>
        <v>60.7192206664587</v>
      </c>
      <c r="N60" s="14">
        <f t="shared" si="5"/>
        <v>1030.5901368217899</v>
      </c>
      <c r="O60" s="15">
        <f t="shared" si="7"/>
        <v>0.8244721094574319</v>
      </c>
    </row>
    <row r="61" spans="5:15" ht="11.25">
      <c r="E61" s="13">
        <v>265</v>
      </c>
      <c r="F61" s="13">
        <f t="shared" si="0"/>
        <v>3975</v>
      </c>
      <c r="G61" s="24">
        <f t="shared" si="1"/>
        <v>12940.382020710356</v>
      </c>
      <c r="H61" s="15">
        <f t="shared" si="6"/>
        <v>4.548295596536176</v>
      </c>
      <c r="I61" s="27">
        <f>H61*$C$29*$C$9</f>
        <v>7.719843123298677</v>
      </c>
      <c r="J61" s="15">
        <f t="shared" si="2"/>
        <v>4.2453</v>
      </c>
      <c r="K61" s="16">
        <f t="shared" si="3"/>
        <v>54.99205012583196</v>
      </c>
      <c r="L61" s="7"/>
      <c r="M61" s="14">
        <f t="shared" si="4"/>
        <v>61.46345400724562</v>
      </c>
      <c r="N61" s="14">
        <f t="shared" si="5"/>
        <v>1043.2220436890102</v>
      </c>
      <c r="O61" s="15">
        <f t="shared" si="7"/>
        <v>0.8345776349512083</v>
      </c>
    </row>
    <row r="62" spans="5:15" ht="11.25">
      <c r="E62" s="13">
        <v>270</v>
      </c>
      <c r="F62" s="13">
        <f t="shared" si="0"/>
        <v>4050</v>
      </c>
      <c r="G62" s="24">
        <f t="shared" si="1"/>
        <v>13184.540172044512</v>
      </c>
      <c r="H62" s="15">
        <f t="shared" si="6"/>
        <v>4.603368863754406</v>
      </c>
      <c r="I62" s="27">
        <f>H62*$C$29*$C$9</f>
        <v>7.813319234116107</v>
      </c>
      <c r="J62" s="15">
        <f t="shared" si="2"/>
        <v>4.3254</v>
      </c>
      <c r="K62" s="16">
        <f t="shared" si="3"/>
        <v>55.359314913354076</v>
      </c>
      <c r="L62" s="7"/>
      <c r="M62" s="14">
        <f t="shared" si="4"/>
        <v>62.207687348032515</v>
      </c>
      <c r="N62" s="14">
        <f t="shared" si="5"/>
        <v>1055.8539505562305</v>
      </c>
      <c r="O62" s="15">
        <f t="shared" si="7"/>
        <v>0.8446831604449845</v>
      </c>
    </row>
    <row r="63" spans="5:15" ht="11.25">
      <c r="E63" s="13">
        <v>275</v>
      </c>
      <c r="F63" s="13">
        <f t="shared" si="0"/>
        <v>4125</v>
      </c>
      <c r="G63" s="24">
        <f t="shared" si="1"/>
        <v>13428.69832337867</v>
      </c>
      <c r="H63" s="15">
        <f t="shared" si="6"/>
        <v>4.658442130972638</v>
      </c>
      <c r="I63" s="27">
        <f>H63*$C$29*$C$9</f>
        <v>7.906795344933539</v>
      </c>
      <c r="J63" s="15">
        <f t="shared" si="2"/>
        <v>4.4055</v>
      </c>
      <c r="K63" s="16">
        <f t="shared" si="3"/>
        <v>55.717895908649325</v>
      </c>
      <c r="L63" s="7"/>
      <c r="M63" s="14">
        <f t="shared" si="4"/>
        <v>62.95192068881943</v>
      </c>
      <c r="N63" s="14">
        <f t="shared" si="5"/>
        <v>1068.4858574234513</v>
      </c>
      <c r="O63" s="15">
        <f t="shared" si="7"/>
        <v>0.854788685938761</v>
      </c>
    </row>
    <row r="64" spans="5:15" ht="11.25">
      <c r="E64" s="13">
        <v>280</v>
      </c>
      <c r="F64" s="13">
        <f t="shared" si="0"/>
        <v>4200</v>
      </c>
      <c r="G64" s="24">
        <f t="shared" si="1"/>
        <v>13672.85647471283</v>
      </c>
      <c r="H64" s="15">
        <f t="shared" si="6"/>
        <v>4.71351539819087</v>
      </c>
      <c r="I64" s="27">
        <f>H64*$C$29*$C$9</f>
        <v>8.000271455750973</v>
      </c>
      <c r="J64" s="15">
        <f t="shared" si="2"/>
        <v>4.485600000000001</v>
      </c>
      <c r="K64" s="16">
        <f t="shared" si="3"/>
        <v>56.06809749906099</v>
      </c>
      <c r="L64" s="7"/>
      <c r="M64" s="14">
        <f t="shared" si="4"/>
        <v>63.69615402960635</v>
      </c>
      <c r="N64" s="14">
        <f t="shared" si="5"/>
        <v>1081.1177642906719</v>
      </c>
      <c r="O64" s="15">
        <f t="shared" si="7"/>
        <v>0.8648942114325376</v>
      </c>
    </row>
    <row r="65" spans="5:15" ht="11.25">
      <c r="E65" s="13">
        <v>285</v>
      </c>
      <c r="F65" s="13">
        <f t="shared" si="0"/>
        <v>4275</v>
      </c>
      <c r="G65" s="24">
        <f t="shared" si="1"/>
        <v>13917.014626046986</v>
      </c>
      <c r="H65" s="15">
        <f t="shared" si="6"/>
        <v>4.7685886654091005</v>
      </c>
      <c r="I65" s="27">
        <f>H65*$C$29*$C$9</f>
        <v>8.093747566568403</v>
      </c>
      <c r="J65" s="15">
        <f t="shared" si="2"/>
        <v>4.5657000000000005</v>
      </c>
      <c r="K65" s="16">
        <f t="shared" si="3"/>
        <v>56.410210010240924</v>
      </c>
      <c r="L65" s="7"/>
      <c r="M65" s="14">
        <f t="shared" si="4"/>
        <v>64.44038737039325</v>
      </c>
      <c r="N65" s="14">
        <f t="shared" si="5"/>
        <v>1093.7496711578922</v>
      </c>
      <c r="O65" s="15">
        <f t="shared" si="7"/>
        <v>0.8749997369263138</v>
      </c>
    </row>
    <row r="66" spans="5:15" ht="11.25">
      <c r="E66" s="13">
        <v>290</v>
      </c>
      <c r="F66" s="13">
        <f t="shared" si="0"/>
        <v>4350</v>
      </c>
      <c r="G66" s="24">
        <f t="shared" si="1"/>
        <v>14161.172777381144</v>
      </c>
      <c r="H66" s="15">
        <f t="shared" si="6"/>
        <v>4.823661932627331</v>
      </c>
      <c r="I66" s="27">
        <f>H66*$C$29*$C$9</f>
        <v>8.187223677385834</v>
      </c>
      <c r="J66" s="15">
        <f t="shared" si="2"/>
        <v>4.6457999999999995</v>
      </c>
      <c r="K66" s="16">
        <f t="shared" si="3"/>
        <v>56.74451050888346</v>
      </c>
      <c r="L66" s="7"/>
      <c r="M66" s="14">
        <f t="shared" si="4"/>
        <v>65.18462071118016</v>
      </c>
      <c r="N66" s="14">
        <f t="shared" si="5"/>
        <v>1106.3815780251127</v>
      </c>
      <c r="O66" s="15">
        <f t="shared" si="7"/>
        <v>0.8851052624200902</v>
      </c>
    </row>
    <row r="67" spans="5:15" ht="11.25">
      <c r="E67" s="13">
        <v>295</v>
      </c>
      <c r="F67" s="13">
        <f t="shared" si="0"/>
        <v>4425</v>
      </c>
      <c r="G67" s="24">
        <f t="shared" si="1"/>
        <v>14405.3309287153</v>
      </c>
      <c r="H67" s="15">
        <f t="shared" si="6"/>
        <v>4.878735199845562</v>
      </c>
      <c r="I67" s="27">
        <f>H67*$C$29*$C$9</f>
        <v>8.280699788203265</v>
      </c>
      <c r="J67" s="15">
        <f t="shared" si="2"/>
        <v>4.7259</v>
      </c>
      <c r="K67" s="16">
        <f t="shared" si="3"/>
        <v>57.07126355108956</v>
      </c>
      <c r="L67" s="7"/>
      <c r="M67" s="14">
        <f t="shared" si="4"/>
        <v>65.92885405196705</v>
      </c>
      <c r="N67" s="14">
        <f t="shared" si="5"/>
        <v>1119.013484892333</v>
      </c>
      <c r="O67" s="15">
        <f t="shared" si="7"/>
        <v>0.8952107879138664</v>
      </c>
    </row>
    <row r="68" spans="5:15" ht="11.25">
      <c r="E68" s="13">
        <v>300</v>
      </c>
      <c r="F68" s="13">
        <f t="shared" si="0"/>
        <v>4500</v>
      </c>
      <c r="G68" s="24">
        <f t="shared" si="1"/>
        <v>14649.48908004946</v>
      </c>
      <c r="H68" s="15">
        <f t="shared" si="6"/>
        <v>4.933808467063794</v>
      </c>
      <c r="I68" s="27">
        <f>H68*$C$29*$C$9</f>
        <v>8.374175899020697</v>
      </c>
      <c r="J68" s="15">
        <f t="shared" si="2"/>
        <v>4.806</v>
      </c>
      <c r="K68" s="16">
        <f t="shared" si="3"/>
        <v>57.39072188060952</v>
      </c>
      <c r="L68" s="7"/>
      <c r="M68" s="14">
        <f t="shared" si="4"/>
        <v>66.67308739275397</v>
      </c>
      <c r="N68" s="14">
        <f t="shared" si="5"/>
        <v>1131.6453917595536</v>
      </c>
      <c r="O68" s="15">
        <f t="shared" si="7"/>
        <v>0.905316313407643</v>
      </c>
    </row>
    <row r="69" spans="5:15" ht="11.25">
      <c r="E69" s="13">
        <v>305</v>
      </c>
      <c r="F69" s="13">
        <f t="shared" si="0"/>
        <v>4575</v>
      </c>
      <c r="G69" s="24">
        <f t="shared" si="1"/>
        <v>14893.647231383617</v>
      </c>
      <c r="H69" s="15">
        <f t="shared" si="6"/>
        <v>4.988881734282025</v>
      </c>
      <c r="I69" s="27">
        <f>H69*$C$29*$C$9</f>
        <v>8.46765200983813</v>
      </c>
      <c r="J69" s="15">
        <f t="shared" si="2"/>
        <v>4.886100000000001</v>
      </c>
      <c r="K69" s="16">
        <f t="shared" si="3"/>
        <v>57.70312708083767</v>
      </c>
      <c r="L69" s="7"/>
      <c r="M69" s="14">
        <f t="shared" si="4"/>
        <v>67.41732073354088</v>
      </c>
      <c r="N69" s="14">
        <f t="shared" si="5"/>
        <v>1144.2772986267742</v>
      </c>
      <c r="O69" s="15">
        <f t="shared" si="7"/>
        <v>0.9154218389014194</v>
      </c>
    </row>
    <row r="70" spans="5:15" ht="11.25">
      <c r="E70" s="13">
        <v>310</v>
      </c>
      <c r="F70" s="13">
        <f t="shared" si="0"/>
        <v>4650</v>
      </c>
      <c r="G70" s="24">
        <f t="shared" si="1"/>
        <v>15137.805382717774</v>
      </c>
      <c r="H70" s="15">
        <f t="shared" si="6"/>
        <v>5.043955001500255</v>
      </c>
      <c r="I70" s="27">
        <f>H70*$C$29*$C$9</f>
        <v>8.56112812065556</v>
      </c>
      <c r="J70" s="15">
        <f t="shared" si="2"/>
        <v>4.966200000000001</v>
      </c>
      <c r="K70" s="16">
        <f t="shared" si="3"/>
        <v>58.00871018409334</v>
      </c>
      <c r="L70" s="7"/>
      <c r="M70" s="14">
        <f t="shared" si="4"/>
        <v>68.16155407432777</v>
      </c>
      <c r="N70" s="14">
        <f t="shared" si="5"/>
        <v>1156.9092054939947</v>
      </c>
      <c r="O70" s="15">
        <f t="shared" si="7"/>
        <v>0.9255273643951958</v>
      </c>
    </row>
    <row r="71" spans="5:15" ht="11.25">
      <c r="E71" s="13">
        <v>315</v>
      </c>
      <c r="F71" s="13">
        <f t="shared" si="0"/>
        <v>4725</v>
      </c>
      <c r="G71" s="24">
        <f t="shared" si="1"/>
        <v>15381.963534051933</v>
      </c>
      <c r="H71" s="15">
        <f t="shared" si="6"/>
        <v>5.099028268718486</v>
      </c>
      <c r="I71" s="27">
        <f>H71*$C$29*$C$9</f>
        <v>8.654604231472991</v>
      </c>
      <c r="J71" s="15">
        <f t="shared" si="2"/>
        <v>5.0463</v>
      </c>
      <c r="K71" s="16">
        <f t="shared" si="3"/>
        <v>58.30769224141786</v>
      </c>
      <c r="L71" s="7"/>
      <c r="M71" s="14">
        <f t="shared" si="4"/>
        <v>68.90578741511467</v>
      </c>
      <c r="N71" s="14">
        <f t="shared" si="5"/>
        <v>1169.541112361215</v>
      </c>
      <c r="O71" s="15">
        <f t="shared" si="7"/>
        <v>0.935632889888972</v>
      </c>
    </row>
    <row r="72" spans="5:15" ht="11.25">
      <c r="E72" s="13">
        <v>320</v>
      </c>
      <c r="F72" s="13">
        <f aca="true" t="shared" si="8" ref="F72:F135">$C$12*E72/1000</f>
        <v>4800</v>
      </c>
      <c r="G72" s="24">
        <f aca="true" t="shared" si="9" ref="G72:G135">F72*$C$10/($C$11*PI())*60</f>
        <v>15626.12168538609</v>
      </c>
      <c r="H72" s="15">
        <f t="shared" si="6"/>
        <v>5.154101535936718</v>
      </c>
      <c r="I72" s="27">
        <f>H72*$C$29*$C$9</f>
        <v>8.748080342290423</v>
      </c>
      <c r="J72" s="15">
        <f aca="true" t="shared" si="10" ref="J72:J135">($C$8/1000)*($C$12/1000)*(F72/1000)</f>
        <v>5.1264</v>
      </c>
      <c r="K72" s="16">
        <f aca="true" t="shared" si="11" ref="K72:K135">J72/I72*100</f>
        <v>58.60028485584079</v>
      </c>
      <c r="L72" s="7"/>
      <c r="M72" s="14">
        <f aca="true" t="shared" si="12" ref="M72:M135">H72/$C$14*100</f>
        <v>69.6500207559016</v>
      </c>
      <c r="N72" s="14">
        <f aca="true" t="shared" si="13" ref="N72:N135">I72/$C$14*1000</f>
        <v>1182.1730192284356</v>
      </c>
      <c r="O72" s="15">
        <f t="shared" si="7"/>
        <v>0.9457384153827486</v>
      </c>
    </row>
    <row r="73" spans="5:15" ht="11.25">
      <c r="E73" s="13">
        <v>325</v>
      </c>
      <c r="F73" s="13">
        <f t="shared" si="8"/>
        <v>4875</v>
      </c>
      <c r="G73" s="24">
        <f t="shared" si="9"/>
        <v>15870.279836720249</v>
      </c>
      <c r="H73" s="15">
        <f aca="true" t="shared" si="14" ref="H73:H136">$C$29*($C$17+$C$23+$C$24)+$C$26/1000*G73</f>
        <v>5.20917480315495</v>
      </c>
      <c r="I73" s="27">
        <f>H73*$C$29*$C$9</f>
        <v>8.841556453107856</v>
      </c>
      <c r="J73" s="15">
        <f t="shared" si="10"/>
        <v>5.2065</v>
      </c>
      <c r="K73" s="16">
        <f t="shared" si="11"/>
        <v>58.886690681818656</v>
      </c>
      <c r="L73" s="7"/>
      <c r="M73" s="14">
        <f t="shared" si="12"/>
        <v>70.3942540966885</v>
      </c>
      <c r="N73" s="14">
        <f t="shared" si="13"/>
        <v>1194.8049260956561</v>
      </c>
      <c r="O73" s="15">
        <f aca="true" t="shared" si="15" ref="O73:O136">N73/1000*$C$24</f>
        <v>0.9558439408765249</v>
      </c>
    </row>
    <row r="74" spans="5:15" ht="11.25">
      <c r="E74" s="13">
        <v>330</v>
      </c>
      <c r="F74" s="13">
        <f t="shared" si="8"/>
        <v>4950</v>
      </c>
      <c r="G74" s="24">
        <f t="shared" si="9"/>
        <v>16114.437988054406</v>
      </c>
      <c r="H74" s="15">
        <f t="shared" si="14"/>
        <v>5.2642480703731795</v>
      </c>
      <c r="I74" s="27">
        <f>H74*$C$29*$C$9</f>
        <v>8.935032563925287</v>
      </c>
      <c r="J74" s="15">
        <f t="shared" si="10"/>
        <v>5.286600000000001</v>
      </c>
      <c r="K74" s="16">
        <f t="shared" si="11"/>
        <v>59.16710389332395</v>
      </c>
      <c r="L74" s="7"/>
      <c r="M74" s="14">
        <f t="shared" si="12"/>
        <v>71.13848743747539</v>
      </c>
      <c r="N74" s="14">
        <f t="shared" si="13"/>
        <v>1207.4368329628765</v>
      </c>
      <c r="O74" s="15">
        <f t="shared" si="15"/>
        <v>0.9659494663703012</v>
      </c>
    </row>
    <row r="75" spans="5:15" ht="11.25">
      <c r="E75" s="13">
        <v>335</v>
      </c>
      <c r="F75" s="13">
        <f t="shared" si="8"/>
        <v>5025</v>
      </c>
      <c r="G75" s="24">
        <f t="shared" si="9"/>
        <v>16358.596139388563</v>
      </c>
      <c r="H75" s="15">
        <f t="shared" si="14"/>
        <v>5.319321337591411</v>
      </c>
      <c r="I75" s="27">
        <f>H75*$C$29*$C$9</f>
        <v>9.028508674742719</v>
      </c>
      <c r="J75" s="15">
        <f t="shared" si="10"/>
        <v>5.366700000000001</v>
      </c>
      <c r="K75" s="16">
        <f t="shared" si="11"/>
        <v>59.4417106228558</v>
      </c>
      <c r="L75" s="7"/>
      <c r="M75" s="14">
        <f t="shared" si="12"/>
        <v>71.88272077826231</v>
      </c>
      <c r="N75" s="14">
        <f t="shared" si="13"/>
        <v>1220.068739830097</v>
      </c>
      <c r="O75" s="15">
        <f t="shared" si="15"/>
        <v>0.9760549918640775</v>
      </c>
    </row>
    <row r="76" spans="5:15" ht="11.25">
      <c r="E76" s="13">
        <v>340</v>
      </c>
      <c r="F76" s="13">
        <f t="shared" si="8"/>
        <v>5100</v>
      </c>
      <c r="G76" s="24">
        <f t="shared" si="9"/>
        <v>16602.754290722718</v>
      </c>
      <c r="H76" s="15">
        <f t="shared" si="14"/>
        <v>5.374394604809641</v>
      </c>
      <c r="I76" s="27">
        <f>H76*$C$29*$C$9</f>
        <v>9.121984785560148</v>
      </c>
      <c r="J76" s="15">
        <f t="shared" si="10"/>
        <v>5.4468</v>
      </c>
      <c r="K76" s="16">
        <f t="shared" si="11"/>
        <v>59.71068937345889</v>
      </c>
      <c r="L76" s="7"/>
      <c r="M76" s="14">
        <f t="shared" si="12"/>
        <v>72.6269541190492</v>
      </c>
      <c r="N76" s="14">
        <f t="shared" si="13"/>
        <v>1232.700646697317</v>
      </c>
      <c r="O76" s="15">
        <f t="shared" si="15"/>
        <v>0.9861605173578538</v>
      </c>
    </row>
    <row r="77" spans="5:15" ht="11.25">
      <c r="E77" s="13">
        <v>345</v>
      </c>
      <c r="F77" s="13">
        <f t="shared" si="8"/>
        <v>5175</v>
      </c>
      <c r="G77" s="24">
        <f t="shared" si="9"/>
        <v>16846.91244205688</v>
      </c>
      <c r="H77" s="15">
        <f t="shared" si="14"/>
        <v>5.429467872027874</v>
      </c>
      <c r="I77" s="27">
        <f>H77*$C$29*$C$9</f>
        <v>9.215460896377582</v>
      </c>
      <c r="J77" s="15">
        <f t="shared" si="10"/>
        <v>5.5269</v>
      </c>
      <c r="K77" s="16">
        <f t="shared" si="11"/>
        <v>59.97421140566629</v>
      </c>
      <c r="L77" s="7"/>
      <c r="M77" s="14">
        <f t="shared" si="12"/>
        <v>73.37118745983614</v>
      </c>
      <c r="N77" s="14">
        <f t="shared" si="13"/>
        <v>1245.332553564538</v>
      </c>
      <c r="O77" s="15">
        <f t="shared" si="15"/>
        <v>0.9962660428516306</v>
      </c>
    </row>
    <row r="78" spans="5:15" ht="11.25">
      <c r="E78" s="13">
        <v>350</v>
      </c>
      <c r="F78" s="13">
        <f t="shared" si="8"/>
        <v>5250</v>
      </c>
      <c r="G78" s="24">
        <f t="shared" si="9"/>
        <v>17091.070593391036</v>
      </c>
      <c r="H78" s="15">
        <f t="shared" si="14"/>
        <v>5.4845411392461045</v>
      </c>
      <c r="I78" s="27">
        <f>H78*$C$29*$C$9</f>
        <v>9.308937007195013</v>
      </c>
      <c r="J78" s="15">
        <f t="shared" si="10"/>
        <v>5.607</v>
      </c>
      <c r="K78" s="16">
        <f t="shared" si="11"/>
        <v>60.23244110112969</v>
      </c>
      <c r="L78" s="7"/>
      <c r="M78" s="14">
        <f t="shared" si="12"/>
        <v>74.11542080062303</v>
      </c>
      <c r="N78" s="14">
        <f t="shared" si="13"/>
        <v>1257.9644604317584</v>
      </c>
      <c r="O78" s="15">
        <f t="shared" si="15"/>
        <v>1.0063715683454066</v>
      </c>
    </row>
    <row r="79" spans="5:15" ht="11.25">
      <c r="E79" s="13">
        <v>355</v>
      </c>
      <c r="F79" s="13">
        <f t="shared" si="8"/>
        <v>5325</v>
      </c>
      <c r="G79" s="24">
        <f t="shared" si="9"/>
        <v>17335.22874472519</v>
      </c>
      <c r="H79" s="15">
        <f t="shared" si="14"/>
        <v>5.5396144064643345</v>
      </c>
      <c r="I79" s="27">
        <f>H79*$C$29*$C$9</f>
        <v>9.402413118012444</v>
      </c>
      <c r="J79" s="15">
        <f t="shared" si="10"/>
        <v>5.687100000000001</v>
      </c>
      <c r="K79" s="16">
        <f t="shared" si="11"/>
        <v>60.48553630455864</v>
      </c>
      <c r="L79" s="7"/>
      <c r="M79" s="14">
        <f t="shared" si="12"/>
        <v>74.85965414140992</v>
      </c>
      <c r="N79" s="14">
        <f t="shared" si="13"/>
        <v>1270.5963672989787</v>
      </c>
      <c r="O79" s="15">
        <f t="shared" si="15"/>
        <v>1.0164770938391832</v>
      </c>
    </row>
    <row r="80" spans="5:15" ht="11.25">
      <c r="E80" s="13">
        <v>360</v>
      </c>
      <c r="F80" s="13">
        <f t="shared" si="8"/>
        <v>5400</v>
      </c>
      <c r="G80" s="24">
        <f t="shared" si="9"/>
        <v>17579.386896059354</v>
      </c>
      <c r="H80" s="15">
        <f t="shared" si="14"/>
        <v>5.594687673682566</v>
      </c>
      <c r="I80" s="27">
        <f>H80*$C$29*$C$9</f>
        <v>9.495889228829876</v>
      </c>
      <c r="J80" s="15">
        <f t="shared" si="10"/>
        <v>5.767200000000001</v>
      </c>
      <c r="K80" s="16">
        <f t="shared" si="11"/>
        <v>60.73364864546404</v>
      </c>
      <c r="L80" s="7"/>
      <c r="M80" s="14">
        <f t="shared" si="12"/>
        <v>75.60388748219684</v>
      </c>
      <c r="N80" s="14">
        <f t="shared" si="13"/>
        <v>1283.2282741661993</v>
      </c>
      <c r="O80" s="15">
        <f t="shared" si="15"/>
        <v>1.0265826193329595</v>
      </c>
    </row>
    <row r="81" spans="5:15" ht="11.25">
      <c r="E81" s="13">
        <v>365</v>
      </c>
      <c r="F81" s="13">
        <f t="shared" si="8"/>
        <v>5475</v>
      </c>
      <c r="G81" s="24">
        <f t="shared" si="9"/>
        <v>17823.54504739351</v>
      </c>
      <c r="H81" s="15">
        <f t="shared" si="14"/>
        <v>5.649760940900798</v>
      </c>
      <c r="I81" s="27">
        <f>H81*$C$29*$C$9</f>
        <v>9.589365339647308</v>
      </c>
      <c r="J81" s="15">
        <f t="shared" si="10"/>
        <v>5.8473</v>
      </c>
      <c r="K81" s="16">
        <f t="shared" si="11"/>
        <v>60.97692384108353</v>
      </c>
      <c r="L81" s="7"/>
      <c r="M81" s="14">
        <f t="shared" si="12"/>
        <v>76.34812082298376</v>
      </c>
      <c r="N81" s="14">
        <f t="shared" si="13"/>
        <v>1295.86018103342</v>
      </c>
      <c r="O81" s="15">
        <f t="shared" si="15"/>
        <v>1.036688144826736</v>
      </c>
    </row>
    <row r="82" spans="5:15" ht="11.25">
      <c r="E82" s="13">
        <v>370</v>
      </c>
      <c r="F82" s="13">
        <f t="shared" si="8"/>
        <v>5550</v>
      </c>
      <c r="G82" s="24">
        <f t="shared" si="9"/>
        <v>18067.703198727664</v>
      </c>
      <c r="H82" s="15">
        <f t="shared" si="14"/>
        <v>5.704834208119028</v>
      </c>
      <c r="I82" s="27">
        <f>H82*$C$29*$C$9</f>
        <v>9.682841450464737</v>
      </c>
      <c r="J82" s="15">
        <f t="shared" si="10"/>
        <v>5.9274000000000004</v>
      </c>
      <c r="K82" s="16">
        <f t="shared" si="11"/>
        <v>61.21550198176083</v>
      </c>
      <c r="L82" s="7"/>
      <c r="M82" s="14">
        <f t="shared" si="12"/>
        <v>77.09235416377064</v>
      </c>
      <c r="N82" s="14">
        <f t="shared" si="13"/>
        <v>1308.4920879006402</v>
      </c>
      <c r="O82" s="15">
        <f t="shared" si="15"/>
        <v>1.046793670320512</v>
      </c>
    </row>
    <row r="83" spans="5:15" ht="11.25">
      <c r="E83" s="13">
        <v>375</v>
      </c>
      <c r="F83" s="13">
        <f t="shared" si="8"/>
        <v>5625</v>
      </c>
      <c r="G83" s="24">
        <f t="shared" si="9"/>
        <v>18311.861350061827</v>
      </c>
      <c r="H83" s="15">
        <f t="shared" si="14"/>
        <v>5.759907475337259</v>
      </c>
      <c r="I83" s="27">
        <f>H83*$C$29*$C$9</f>
        <v>9.77631756128217</v>
      </c>
      <c r="J83" s="15">
        <f t="shared" si="10"/>
        <v>6.0075</v>
      </c>
      <c r="K83" s="16">
        <f t="shared" si="11"/>
        <v>61.44951779995282</v>
      </c>
      <c r="L83" s="7"/>
      <c r="M83" s="14">
        <f t="shared" si="12"/>
        <v>77.83658750455756</v>
      </c>
      <c r="N83" s="14">
        <f t="shared" si="13"/>
        <v>1321.1239947678607</v>
      </c>
      <c r="O83" s="15">
        <f t="shared" si="15"/>
        <v>1.0568991958142886</v>
      </c>
    </row>
    <row r="84" spans="5:15" ht="11.25">
      <c r="E84" s="13">
        <v>380</v>
      </c>
      <c r="F84" s="13">
        <f t="shared" si="8"/>
        <v>5700</v>
      </c>
      <c r="G84" s="24">
        <f t="shared" si="9"/>
        <v>18556.019501395982</v>
      </c>
      <c r="H84" s="15">
        <f t="shared" si="14"/>
        <v>5.814980742555491</v>
      </c>
      <c r="I84" s="27">
        <f>H84*$C$29*$C$9</f>
        <v>9.869793672099602</v>
      </c>
      <c r="J84" s="15">
        <f t="shared" si="10"/>
        <v>6.0876</v>
      </c>
      <c r="K84" s="16">
        <f t="shared" si="11"/>
        <v>61.67910092395057</v>
      </c>
      <c r="L84" s="7"/>
      <c r="M84" s="14">
        <f t="shared" si="12"/>
        <v>78.58082084534446</v>
      </c>
      <c r="N84" s="14">
        <f t="shared" si="13"/>
        <v>1333.7559016350813</v>
      </c>
      <c r="O84" s="15">
        <f t="shared" si="15"/>
        <v>1.0670047213080651</v>
      </c>
    </row>
    <row r="85" spans="5:15" ht="11.25">
      <c r="E85" s="13">
        <v>385</v>
      </c>
      <c r="F85" s="13">
        <f t="shared" si="8"/>
        <v>5775</v>
      </c>
      <c r="G85" s="24">
        <f t="shared" si="9"/>
        <v>18800.177652730137</v>
      </c>
      <c r="H85" s="15">
        <f t="shared" si="14"/>
        <v>5.870054009773721</v>
      </c>
      <c r="I85" s="27">
        <f>H85*$C$29*$C$9</f>
        <v>9.963269782917033</v>
      </c>
      <c r="J85" s="15">
        <f t="shared" si="10"/>
        <v>6.167700000000001</v>
      </c>
      <c r="K85" s="16">
        <f t="shared" si="11"/>
        <v>61.90437611731748</v>
      </c>
      <c r="L85" s="7"/>
      <c r="M85" s="14">
        <f t="shared" si="12"/>
        <v>79.32505418613135</v>
      </c>
      <c r="N85" s="14">
        <f t="shared" si="13"/>
        <v>1346.3878085023018</v>
      </c>
      <c r="O85" s="15">
        <f t="shared" si="15"/>
        <v>1.0771102468018414</v>
      </c>
    </row>
    <row r="86" spans="5:15" ht="11.25">
      <c r="E86" s="13">
        <v>390</v>
      </c>
      <c r="F86" s="13">
        <f t="shared" si="8"/>
        <v>5850</v>
      </c>
      <c r="G86" s="24">
        <f t="shared" si="9"/>
        <v>19044.335804064296</v>
      </c>
      <c r="H86" s="15">
        <f t="shared" si="14"/>
        <v>5.925127276991953</v>
      </c>
      <c r="I86" s="27">
        <f>H86*$C$29*$C$9</f>
        <v>10.056745893734465</v>
      </c>
      <c r="J86" s="15">
        <f t="shared" si="10"/>
        <v>6.2478</v>
      </c>
      <c r="K86" s="16">
        <f t="shared" si="11"/>
        <v>62.125463504974235</v>
      </c>
      <c r="L86" s="7"/>
      <c r="M86" s="14">
        <f t="shared" si="12"/>
        <v>80.06928752691827</v>
      </c>
      <c r="N86" s="14">
        <f t="shared" si="13"/>
        <v>1359.0197153695224</v>
      </c>
      <c r="O86" s="15">
        <f t="shared" si="15"/>
        <v>1.087215772295618</v>
      </c>
    </row>
    <row r="87" spans="5:15" ht="11.25">
      <c r="E87" s="13">
        <v>395</v>
      </c>
      <c r="F87" s="13">
        <f t="shared" si="8"/>
        <v>5925</v>
      </c>
      <c r="G87" s="24">
        <f t="shared" si="9"/>
        <v>19288.493955398455</v>
      </c>
      <c r="H87" s="15">
        <f t="shared" si="14"/>
        <v>5.980200544210183</v>
      </c>
      <c r="I87" s="27">
        <f>H87*$C$29*$C$9</f>
        <v>10.150222004551894</v>
      </c>
      <c r="J87" s="15">
        <f t="shared" si="10"/>
        <v>6.3279000000000005</v>
      </c>
      <c r="K87" s="16">
        <f t="shared" si="11"/>
        <v>62.34247878679143</v>
      </c>
      <c r="L87" s="7"/>
      <c r="M87" s="14">
        <f t="shared" si="12"/>
        <v>80.81352086770517</v>
      </c>
      <c r="N87" s="14">
        <f t="shared" si="13"/>
        <v>1371.6516222367422</v>
      </c>
      <c r="O87" s="15">
        <f t="shared" si="15"/>
        <v>1.0973212977893938</v>
      </c>
    </row>
    <row r="88" spans="5:15" ht="11.25">
      <c r="E88" s="13">
        <v>400</v>
      </c>
      <c r="F88" s="13">
        <f t="shared" si="8"/>
        <v>6000</v>
      </c>
      <c r="G88" s="24">
        <f t="shared" si="9"/>
        <v>19532.65210673261</v>
      </c>
      <c r="H88" s="15">
        <f t="shared" si="14"/>
        <v>6.035273811428414</v>
      </c>
      <c r="I88" s="27">
        <f>H88*$C$29*$C$9</f>
        <v>10.243698115369327</v>
      </c>
      <c r="J88" s="15">
        <f t="shared" si="10"/>
        <v>6.408</v>
      </c>
      <c r="K88" s="16">
        <f t="shared" si="11"/>
        <v>62.55553343948741</v>
      </c>
      <c r="L88" s="7"/>
      <c r="M88" s="14">
        <f t="shared" si="12"/>
        <v>81.55775420849209</v>
      </c>
      <c r="N88" s="14">
        <f t="shared" si="13"/>
        <v>1384.283529103963</v>
      </c>
      <c r="O88" s="15">
        <f t="shared" si="15"/>
        <v>1.1074268232831705</v>
      </c>
    </row>
    <row r="89" spans="5:15" ht="11.25">
      <c r="E89" s="13">
        <v>405</v>
      </c>
      <c r="F89" s="13">
        <f t="shared" si="8"/>
        <v>6075</v>
      </c>
      <c r="G89" s="24">
        <f t="shared" si="9"/>
        <v>19776.81025806677</v>
      </c>
      <c r="H89" s="15">
        <f t="shared" si="14"/>
        <v>6.090347078646646</v>
      </c>
      <c r="I89" s="27">
        <f>H89*$C$29*$C$9</f>
        <v>10.33717422618676</v>
      </c>
      <c r="J89" s="15">
        <f t="shared" si="10"/>
        <v>6.4881</v>
      </c>
      <c r="K89" s="16">
        <f t="shared" si="11"/>
        <v>62.764734907572226</v>
      </c>
      <c r="L89" s="7"/>
      <c r="M89" s="14">
        <f t="shared" si="12"/>
        <v>82.301987549279</v>
      </c>
      <c r="N89" s="14">
        <f t="shared" si="13"/>
        <v>1396.9154359711836</v>
      </c>
      <c r="O89" s="15">
        <f t="shared" si="15"/>
        <v>1.1175323487769468</v>
      </c>
    </row>
    <row r="90" spans="5:15" ht="11.25">
      <c r="E90" s="13">
        <v>410</v>
      </c>
      <c r="F90" s="13">
        <f t="shared" si="8"/>
        <v>6150</v>
      </c>
      <c r="G90" s="24">
        <f t="shared" si="9"/>
        <v>20020.968409400928</v>
      </c>
      <c r="H90" s="15">
        <f t="shared" si="14"/>
        <v>6.145420345864876</v>
      </c>
      <c r="I90" s="27">
        <f>H90*$C$29*$C$9</f>
        <v>10.43065033700419</v>
      </c>
      <c r="J90" s="15">
        <f t="shared" si="10"/>
        <v>6.568200000000001</v>
      </c>
      <c r="K90" s="16">
        <f t="shared" si="11"/>
        <v>62.97018678402433</v>
      </c>
      <c r="L90" s="7"/>
      <c r="M90" s="14">
        <f t="shared" si="12"/>
        <v>83.0462208900659</v>
      </c>
      <c r="N90" s="14">
        <f t="shared" si="13"/>
        <v>1409.547342838404</v>
      </c>
      <c r="O90" s="15">
        <f t="shared" si="15"/>
        <v>1.1276378742707232</v>
      </c>
    </row>
    <row r="91" spans="5:15" ht="11.25">
      <c r="E91" s="13">
        <v>415</v>
      </c>
      <c r="F91" s="13">
        <f t="shared" si="8"/>
        <v>6225</v>
      </c>
      <c r="G91" s="24">
        <f t="shared" si="9"/>
        <v>20265.126560735087</v>
      </c>
      <c r="H91" s="15">
        <f t="shared" si="14"/>
        <v>6.200493613083108</v>
      </c>
      <c r="I91" s="27">
        <f>H91*$C$29*$C$9</f>
        <v>10.524126447821622</v>
      </c>
      <c r="J91" s="15">
        <f t="shared" si="10"/>
        <v>6.6483</v>
      </c>
      <c r="K91" s="16">
        <f t="shared" si="11"/>
        <v>63.171988981338444</v>
      </c>
      <c r="L91" s="7"/>
      <c r="M91" s="14">
        <f t="shared" si="12"/>
        <v>83.7904542308528</v>
      </c>
      <c r="N91" s="14">
        <f t="shared" si="13"/>
        <v>1422.1792497056244</v>
      </c>
      <c r="O91" s="15">
        <f t="shared" si="15"/>
        <v>1.1377433997644997</v>
      </c>
    </row>
    <row r="92" spans="5:15" ht="11.25">
      <c r="E92" s="13">
        <v>420</v>
      </c>
      <c r="F92" s="13">
        <f t="shared" si="8"/>
        <v>6300</v>
      </c>
      <c r="G92" s="24">
        <f t="shared" si="9"/>
        <v>20509.284712069242</v>
      </c>
      <c r="H92" s="15">
        <f t="shared" si="14"/>
        <v>6.255566880301339</v>
      </c>
      <c r="I92" s="27">
        <f>H92*$C$29*$C$9</f>
        <v>10.617602558639055</v>
      </c>
      <c r="J92" s="15">
        <f t="shared" si="10"/>
        <v>6.728400000000001</v>
      </c>
      <c r="K92" s="16">
        <f t="shared" si="11"/>
        <v>63.37023789353851</v>
      </c>
      <c r="L92" s="7"/>
      <c r="M92" s="14">
        <f t="shared" si="12"/>
        <v>84.53468757163972</v>
      </c>
      <c r="N92" s="14">
        <f t="shared" si="13"/>
        <v>1434.8111565728452</v>
      </c>
      <c r="O92" s="15">
        <f t="shared" si="15"/>
        <v>1.1478489252582762</v>
      </c>
    </row>
    <row r="93" spans="5:15" ht="11.25">
      <c r="E93" s="13">
        <v>425</v>
      </c>
      <c r="F93" s="13">
        <f t="shared" si="8"/>
        <v>6375</v>
      </c>
      <c r="G93" s="24">
        <f t="shared" si="9"/>
        <v>20753.4428634034</v>
      </c>
      <c r="H93" s="15">
        <f t="shared" si="14"/>
        <v>6.310640147519569</v>
      </c>
      <c r="I93" s="27">
        <f>H93*$C$29*$C$9</f>
        <v>10.711078669456484</v>
      </c>
      <c r="J93" s="15">
        <f t="shared" si="10"/>
        <v>6.8085</v>
      </c>
      <c r="K93" s="16">
        <f t="shared" si="11"/>
        <v>63.56502654970685</v>
      </c>
      <c r="L93" s="7"/>
      <c r="M93" s="14">
        <f t="shared" si="12"/>
        <v>85.2789209124266</v>
      </c>
      <c r="N93" s="14">
        <f t="shared" si="13"/>
        <v>1447.4430634400653</v>
      </c>
      <c r="O93" s="15">
        <f t="shared" si="15"/>
        <v>1.1579544507520523</v>
      </c>
    </row>
    <row r="94" spans="5:15" ht="11.25">
      <c r="E94" s="13">
        <v>430</v>
      </c>
      <c r="F94" s="13">
        <f t="shared" si="8"/>
        <v>6450</v>
      </c>
      <c r="G94" s="24">
        <f t="shared" si="9"/>
        <v>20997.60101473756</v>
      </c>
      <c r="H94" s="15">
        <f t="shared" si="14"/>
        <v>6.365713414737801</v>
      </c>
      <c r="I94" s="27">
        <f>H94*$C$29*$C$9</f>
        <v>10.804554780273916</v>
      </c>
      <c r="J94" s="15">
        <f t="shared" si="10"/>
        <v>6.8886</v>
      </c>
      <c r="K94" s="16">
        <f t="shared" si="11"/>
        <v>63.7564447595439</v>
      </c>
      <c r="L94" s="7"/>
      <c r="M94" s="14">
        <f t="shared" si="12"/>
        <v>86.02315425321352</v>
      </c>
      <c r="N94" s="14">
        <f t="shared" si="13"/>
        <v>1460.0749703072859</v>
      </c>
      <c r="O94" s="15">
        <f t="shared" si="15"/>
        <v>1.1680599762458288</v>
      </c>
    </row>
    <row r="95" spans="5:15" ht="11.25">
      <c r="E95" s="13">
        <v>435</v>
      </c>
      <c r="F95" s="13">
        <f t="shared" si="8"/>
        <v>6525</v>
      </c>
      <c r="G95" s="24">
        <f t="shared" si="9"/>
        <v>21241.759166071715</v>
      </c>
      <c r="H95" s="15">
        <f t="shared" si="14"/>
        <v>6.420786681956031</v>
      </c>
      <c r="I95" s="27">
        <f>H95*$C$29*$C$9</f>
        <v>10.898030891091347</v>
      </c>
      <c r="J95" s="15">
        <f t="shared" si="10"/>
        <v>6.968700000000001</v>
      </c>
      <c r="K95" s="16">
        <f t="shared" si="11"/>
        <v>63.944579251437084</v>
      </c>
      <c r="L95" s="7"/>
      <c r="M95" s="14">
        <f t="shared" si="12"/>
        <v>86.76738759400041</v>
      </c>
      <c r="N95" s="14">
        <f t="shared" si="13"/>
        <v>1472.7068771745062</v>
      </c>
      <c r="O95" s="15">
        <f t="shared" si="15"/>
        <v>1.178165501739605</v>
      </c>
    </row>
    <row r="96" spans="5:15" ht="11.25">
      <c r="E96" s="13">
        <v>440</v>
      </c>
      <c r="F96" s="13">
        <f t="shared" si="8"/>
        <v>6600</v>
      </c>
      <c r="G96" s="24">
        <f t="shared" si="9"/>
        <v>21485.91731740587</v>
      </c>
      <c r="H96" s="15">
        <f t="shared" si="14"/>
        <v>6.4758599491742626</v>
      </c>
      <c r="I96" s="27">
        <f>H96*$C$29*$C$9</f>
        <v>10.99150700190878</v>
      </c>
      <c r="J96" s="15">
        <f t="shared" si="10"/>
        <v>7.0488</v>
      </c>
      <c r="K96" s="16">
        <f t="shared" si="11"/>
        <v>64.129513803484</v>
      </c>
      <c r="L96" s="7"/>
      <c r="M96" s="14">
        <f t="shared" si="12"/>
        <v>87.51162093478733</v>
      </c>
      <c r="N96" s="14">
        <f t="shared" si="13"/>
        <v>1485.338784041727</v>
      </c>
      <c r="O96" s="15">
        <f t="shared" si="15"/>
        <v>1.1882710272333816</v>
      </c>
    </row>
    <row r="97" spans="5:15" ht="11.25">
      <c r="E97" s="13">
        <v>445</v>
      </c>
      <c r="F97" s="13">
        <f t="shared" si="8"/>
        <v>6675</v>
      </c>
      <c r="G97" s="24">
        <f t="shared" si="9"/>
        <v>21730.075468740033</v>
      </c>
      <c r="H97" s="15">
        <f t="shared" si="14"/>
        <v>6.530933216392494</v>
      </c>
      <c r="I97" s="27">
        <f>H97*$C$29*$C$9</f>
        <v>11.084983112726212</v>
      </c>
      <c r="J97" s="15">
        <f t="shared" si="10"/>
        <v>7.1289</v>
      </c>
      <c r="K97" s="16">
        <f t="shared" si="11"/>
        <v>64.31132936788694</v>
      </c>
      <c r="L97" s="7"/>
      <c r="M97" s="14">
        <f t="shared" si="12"/>
        <v>88.25585427557424</v>
      </c>
      <c r="N97" s="14">
        <f t="shared" si="13"/>
        <v>1497.9706909089475</v>
      </c>
      <c r="O97" s="15">
        <f t="shared" si="15"/>
        <v>1.198376552727158</v>
      </c>
    </row>
    <row r="98" spans="5:15" ht="11.25">
      <c r="E98" s="13">
        <v>450</v>
      </c>
      <c r="F98" s="13">
        <f t="shared" si="8"/>
        <v>6750</v>
      </c>
      <c r="G98" s="24">
        <f t="shared" si="9"/>
        <v>21974.23362007419</v>
      </c>
      <c r="H98" s="15">
        <f t="shared" si="14"/>
        <v>6.586006483610724</v>
      </c>
      <c r="I98" s="27">
        <f>H98*$C$29*$C$9</f>
        <v>11.17845922354364</v>
      </c>
      <c r="J98" s="15">
        <f t="shared" si="10"/>
        <v>7.2090000000000005</v>
      </c>
      <c r="K98" s="16">
        <f t="shared" si="11"/>
        <v>64.4901041891058</v>
      </c>
      <c r="L98" s="7"/>
      <c r="M98" s="14">
        <f t="shared" si="12"/>
        <v>89.00008761636113</v>
      </c>
      <c r="N98" s="14">
        <f t="shared" si="13"/>
        <v>1510.6025977761676</v>
      </c>
      <c r="O98" s="15">
        <f t="shared" si="15"/>
        <v>1.2084820782209342</v>
      </c>
    </row>
    <row r="99" spans="5:15" ht="11.25">
      <c r="E99" s="13">
        <v>455</v>
      </c>
      <c r="F99" s="13">
        <f t="shared" si="8"/>
        <v>6825</v>
      </c>
      <c r="G99" s="24">
        <f t="shared" si="9"/>
        <v>22218.391771408344</v>
      </c>
      <c r="H99" s="15">
        <f t="shared" si="14"/>
        <v>6.641079750828956</v>
      </c>
      <c r="I99" s="27">
        <f>H99*$C$29*$C$9</f>
        <v>11.271935334361073</v>
      </c>
      <c r="J99" s="15">
        <f t="shared" si="10"/>
        <v>7.2891</v>
      </c>
      <c r="K99" s="16">
        <f t="shared" si="11"/>
        <v>64.66591391613203</v>
      </c>
      <c r="L99" s="7"/>
      <c r="M99" s="14">
        <f t="shared" si="12"/>
        <v>89.74432095714805</v>
      </c>
      <c r="N99" s="14">
        <f t="shared" si="13"/>
        <v>1523.2345046433882</v>
      </c>
      <c r="O99" s="15">
        <f t="shared" si="15"/>
        <v>1.2185876037147105</v>
      </c>
    </row>
    <row r="100" spans="5:15" ht="11.25">
      <c r="E100" s="13">
        <v>460</v>
      </c>
      <c r="F100" s="13">
        <f t="shared" si="8"/>
        <v>6900</v>
      </c>
      <c r="G100" s="24">
        <f t="shared" si="9"/>
        <v>22462.549922742506</v>
      </c>
      <c r="H100" s="15">
        <f t="shared" si="14"/>
        <v>6.6961530180471875</v>
      </c>
      <c r="I100" s="27">
        <f>H100*$C$29*$C$9</f>
        <v>11.365411445178507</v>
      </c>
      <c r="J100" s="15">
        <f t="shared" si="10"/>
        <v>7.369200000000001</v>
      </c>
      <c r="K100" s="16">
        <f t="shared" si="11"/>
        <v>64.83883170922246</v>
      </c>
      <c r="L100" s="7"/>
      <c r="M100" s="14">
        <f t="shared" si="12"/>
        <v>90.48855429793497</v>
      </c>
      <c r="N100" s="14">
        <f t="shared" si="13"/>
        <v>1535.8664115106092</v>
      </c>
      <c r="O100" s="15">
        <f t="shared" si="15"/>
        <v>1.2286931292084873</v>
      </c>
    </row>
    <row r="101" spans="5:15" ht="11.25">
      <c r="E101" s="13">
        <v>465</v>
      </c>
      <c r="F101" s="13">
        <f t="shared" si="8"/>
        <v>6975</v>
      </c>
      <c r="G101" s="24">
        <f t="shared" si="9"/>
        <v>22706.70807407666</v>
      </c>
      <c r="H101" s="15">
        <f t="shared" si="14"/>
        <v>6.7512262852654175</v>
      </c>
      <c r="I101" s="27">
        <f>H101*$C$29*$C$9</f>
        <v>11.458887555995936</v>
      </c>
      <c r="J101" s="15">
        <f t="shared" si="10"/>
        <v>7.4493</v>
      </c>
      <c r="K101" s="16">
        <f t="shared" si="11"/>
        <v>65.00892834140872</v>
      </c>
      <c r="L101" s="7"/>
      <c r="M101" s="14">
        <f t="shared" si="12"/>
        <v>91.23278763872186</v>
      </c>
      <c r="N101" s="14">
        <f t="shared" si="13"/>
        <v>1548.498318377829</v>
      </c>
      <c r="O101" s="15">
        <f t="shared" si="15"/>
        <v>1.2387986547022634</v>
      </c>
    </row>
    <row r="102" spans="5:15" ht="11.25">
      <c r="E102" s="13">
        <v>470</v>
      </c>
      <c r="F102" s="13">
        <f t="shared" si="8"/>
        <v>7050</v>
      </c>
      <c r="G102" s="24">
        <f t="shared" si="9"/>
        <v>22950.86622541082</v>
      </c>
      <c r="H102" s="15">
        <f t="shared" si="14"/>
        <v>6.806299552483649</v>
      </c>
      <c r="I102" s="27">
        <f>H102*$C$29*$C$9</f>
        <v>11.552363666813369</v>
      </c>
      <c r="J102" s="15">
        <f t="shared" si="10"/>
        <v>7.5294</v>
      </c>
      <c r="K102" s="16">
        <f t="shared" si="11"/>
        <v>65.17627229507853</v>
      </c>
      <c r="L102" s="7"/>
      <c r="M102" s="14">
        <f t="shared" si="12"/>
        <v>91.97702097950878</v>
      </c>
      <c r="N102" s="14">
        <f t="shared" si="13"/>
        <v>1561.1302252450498</v>
      </c>
      <c r="O102" s="15">
        <f t="shared" si="15"/>
        <v>1.2489041801960399</v>
      </c>
    </row>
    <row r="103" spans="5:15" ht="11.25">
      <c r="E103" s="13">
        <v>475</v>
      </c>
      <c r="F103" s="13">
        <f t="shared" si="8"/>
        <v>7125</v>
      </c>
      <c r="G103" s="24">
        <f t="shared" si="9"/>
        <v>23195.02437674498</v>
      </c>
      <c r="H103" s="15">
        <f t="shared" si="14"/>
        <v>6.861372819701881</v>
      </c>
      <c r="I103" s="27">
        <f>H103*$C$29*$C$9</f>
        <v>11.645839777630801</v>
      </c>
      <c r="J103" s="15">
        <f t="shared" si="10"/>
        <v>7.609500000000001</v>
      </c>
      <c r="K103" s="16">
        <f t="shared" si="11"/>
        <v>65.34092985390579</v>
      </c>
      <c r="L103" s="7"/>
      <c r="M103" s="14">
        <f t="shared" si="12"/>
        <v>92.72125432029569</v>
      </c>
      <c r="N103" s="14">
        <f t="shared" si="13"/>
        <v>1573.7621321122704</v>
      </c>
      <c r="O103" s="15">
        <f t="shared" si="15"/>
        <v>1.2590097056898164</v>
      </c>
    </row>
    <row r="104" spans="5:15" ht="11.25">
      <c r="E104" s="13">
        <v>480</v>
      </c>
      <c r="F104" s="13">
        <f t="shared" si="8"/>
        <v>7200</v>
      </c>
      <c r="G104" s="24">
        <f t="shared" si="9"/>
        <v>23439.182528079134</v>
      </c>
      <c r="H104" s="15">
        <f t="shared" si="14"/>
        <v>6.916446086920111</v>
      </c>
      <c r="I104" s="27">
        <f>H104*$C$29*$C$9</f>
        <v>11.739315888448232</v>
      </c>
      <c r="J104" s="15">
        <f t="shared" si="10"/>
        <v>7.6896</v>
      </c>
      <c r="K104" s="16">
        <f t="shared" si="11"/>
        <v>65.50296519038858</v>
      </c>
      <c r="L104" s="7"/>
      <c r="M104" s="14">
        <f t="shared" si="12"/>
        <v>93.46548766108256</v>
      </c>
      <c r="N104" s="14">
        <f t="shared" si="13"/>
        <v>1586.3940389794907</v>
      </c>
      <c r="O104" s="15">
        <f t="shared" si="15"/>
        <v>1.2691152311835925</v>
      </c>
    </row>
    <row r="105" spans="5:15" ht="11.25">
      <c r="E105" s="13">
        <v>485</v>
      </c>
      <c r="F105" s="13">
        <f t="shared" si="8"/>
        <v>7275</v>
      </c>
      <c r="G105" s="24">
        <f t="shared" si="9"/>
        <v>23683.340679413293</v>
      </c>
      <c r="H105" s="15">
        <f t="shared" si="14"/>
        <v>6.9715193541383425</v>
      </c>
      <c r="I105" s="27">
        <f>H105*$C$29*$C$9</f>
        <v>11.832791999265664</v>
      </c>
      <c r="J105" s="15">
        <f t="shared" si="10"/>
        <v>7.769700000000001</v>
      </c>
      <c r="K105" s="16">
        <f t="shared" si="11"/>
        <v>65.66244044923788</v>
      </c>
      <c r="L105" s="7"/>
      <c r="M105" s="14">
        <f t="shared" si="12"/>
        <v>94.20972100186948</v>
      </c>
      <c r="N105" s="14">
        <f t="shared" si="13"/>
        <v>1599.0259458467112</v>
      </c>
      <c r="O105" s="15">
        <f t="shared" si="15"/>
        <v>1.2792207566773692</v>
      </c>
    </row>
    <row r="106" spans="5:15" ht="11.25">
      <c r="E106" s="13">
        <v>490</v>
      </c>
      <c r="F106" s="13">
        <f t="shared" si="8"/>
        <v>7350</v>
      </c>
      <c r="G106" s="24">
        <f t="shared" si="9"/>
        <v>23927.49883074745</v>
      </c>
      <c r="H106" s="15">
        <f t="shared" si="14"/>
        <v>7.026592621356572</v>
      </c>
      <c r="I106" s="27">
        <f>H106*$C$29*$C$9</f>
        <v>11.926268110083093</v>
      </c>
      <c r="J106" s="15">
        <f t="shared" si="10"/>
        <v>7.8498</v>
      </c>
      <c r="K106" s="16">
        <f t="shared" si="11"/>
        <v>65.819415826845</v>
      </c>
      <c r="L106" s="7"/>
      <c r="M106" s="14">
        <f t="shared" si="12"/>
        <v>94.95395434265637</v>
      </c>
      <c r="N106" s="14">
        <f t="shared" si="13"/>
        <v>1611.6578527139313</v>
      </c>
      <c r="O106" s="15">
        <f t="shared" si="15"/>
        <v>1.289326282171145</v>
      </c>
    </row>
    <row r="107" spans="5:15" ht="11.25">
      <c r="E107" s="13">
        <v>495</v>
      </c>
      <c r="F107" s="13">
        <f t="shared" si="8"/>
        <v>7425</v>
      </c>
      <c r="G107" s="24">
        <f t="shared" si="9"/>
        <v>24171.656982081608</v>
      </c>
      <c r="H107" s="15">
        <f t="shared" si="14"/>
        <v>7.081665888574804</v>
      </c>
      <c r="I107" s="27">
        <f>H107*$C$29*$C$9</f>
        <v>12.019744220900526</v>
      </c>
      <c r="J107" s="15">
        <f t="shared" si="10"/>
        <v>7.9299</v>
      </c>
      <c r="K107" s="16">
        <f t="shared" si="11"/>
        <v>65.97394964704073</v>
      </c>
      <c r="L107" s="7"/>
      <c r="M107" s="14">
        <f t="shared" si="12"/>
        <v>95.6981876834433</v>
      </c>
      <c r="N107" s="14">
        <f t="shared" si="13"/>
        <v>1624.289759581152</v>
      </c>
      <c r="O107" s="15">
        <f t="shared" si="15"/>
        <v>1.2994318076649218</v>
      </c>
    </row>
    <row r="108" spans="5:15" ht="11.25">
      <c r="E108" s="13">
        <v>500</v>
      </c>
      <c r="F108" s="13">
        <f t="shared" si="8"/>
        <v>7500</v>
      </c>
      <c r="G108" s="24">
        <f t="shared" si="9"/>
        <v>24415.815133415766</v>
      </c>
      <c r="H108" s="15">
        <f t="shared" si="14"/>
        <v>7.136739155793036</v>
      </c>
      <c r="I108" s="27">
        <f>H108*$C$29*$C$9</f>
        <v>12.113220331717958</v>
      </c>
      <c r="J108" s="15">
        <f t="shared" si="10"/>
        <v>8.01</v>
      </c>
      <c r="K108" s="16">
        <f t="shared" si="11"/>
        <v>66.12609843334684</v>
      </c>
      <c r="L108" s="7"/>
      <c r="M108" s="14">
        <f t="shared" si="12"/>
        <v>96.44242102423021</v>
      </c>
      <c r="N108" s="14">
        <f t="shared" si="13"/>
        <v>1636.9216664483727</v>
      </c>
      <c r="O108" s="15">
        <f t="shared" si="15"/>
        <v>1.3095373331586981</v>
      </c>
    </row>
    <row r="109" spans="5:15" ht="11.25">
      <c r="E109" s="13">
        <v>505</v>
      </c>
      <c r="F109" s="13">
        <f t="shared" si="8"/>
        <v>7575</v>
      </c>
      <c r="G109" s="24">
        <f t="shared" si="9"/>
        <v>24659.97328474992</v>
      </c>
      <c r="H109" s="15">
        <f t="shared" si="14"/>
        <v>7.191812423011266</v>
      </c>
      <c r="I109" s="27">
        <f>H109*$C$29*$C$9</f>
        <v>12.206696442535389</v>
      </c>
      <c r="J109" s="15">
        <f t="shared" si="10"/>
        <v>8.090100000000001</v>
      </c>
      <c r="K109" s="16">
        <f t="shared" si="11"/>
        <v>66.27591697790798</v>
      </c>
      <c r="L109" s="7"/>
      <c r="M109" s="14">
        <f t="shared" si="12"/>
        <v>97.1866543650171</v>
      </c>
      <c r="N109" s="14">
        <f t="shared" si="13"/>
        <v>1649.553573315593</v>
      </c>
      <c r="O109" s="15">
        <f t="shared" si="15"/>
        <v>1.3196428586524744</v>
      </c>
    </row>
    <row r="110" spans="5:15" ht="11.25">
      <c r="E110" s="13">
        <v>510</v>
      </c>
      <c r="F110" s="13">
        <f t="shared" si="8"/>
        <v>7650</v>
      </c>
      <c r="G110" s="24">
        <f t="shared" si="9"/>
        <v>24904.13143608408</v>
      </c>
      <c r="H110" s="15">
        <f t="shared" si="14"/>
        <v>7.246885690229497</v>
      </c>
      <c r="I110" s="27">
        <f>H110*$C$29*$C$9</f>
        <v>12.300172553352821</v>
      </c>
      <c r="J110" s="15">
        <f t="shared" si="10"/>
        <v>8.170200000000001</v>
      </c>
      <c r="K110" s="16">
        <f t="shared" si="11"/>
        <v>66.42345840728015</v>
      </c>
      <c r="L110" s="7"/>
      <c r="M110" s="14">
        <f t="shared" si="12"/>
        <v>97.93088770580401</v>
      </c>
      <c r="N110" s="14">
        <f t="shared" si="13"/>
        <v>1662.1854801828135</v>
      </c>
      <c r="O110" s="15">
        <f t="shared" si="15"/>
        <v>1.329748384146251</v>
      </c>
    </row>
    <row r="111" spans="5:15" ht="11.25">
      <c r="E111" s="13">
        <v>515</v>
      </c>
      <c r="F111" s="13">
        <f t="shared" si="8"/>
        <v>7725</v>
      </c>
      <c r="G111" s="24">
        <f t="shared" si="9"/>
        <v>25148.28958741824</v>
      </c>
      <c r="H111" s="15">
        <f t="shared" si="14"/>
        <v>7.301958957447729</v>
      </c>
      <c r="I111" s="27">
        <f>H111*$C$29*$C$9</f>
        <v>12.393648664170254</v>
      </c>
      <c r="J111" s="15">
        <f t="shared" si="10"/>
        <v>8.2503</v>
      </c>
      <c r="K111" s="16">
        <f t="shared" si="11"/>
        <v>66.56877424524242</v>
      </c>
      <c r="L111" s="7"/>
      <c r="M111" s="14">
        <f t="shared" si="12"/>
        <v>98.67512104659093</v>
      </c>
      <c r="N111" s="14">
        <f t="shared" si="13"/>
        <v>1674.8173870500343</v>
      </c>
      <c r="O111" s="15">
        <f t="shared" si="15"/>
        <v>1.3398539096400275</v>
      </c>
    </row>
    <row r="112" spans="5:15" ht="11.25">
      <c r="E112" s="13">
        <v>520</v>
      </c>
      <c r="F112" s="13">
        <f t="shared" si="8"/>
        <v>7800</v>
      </c>
      <c r="G112" s="24">
        <f t="shared" si="9"/>
        <v>25392.447738752395</v>
      </c>
      <c r="H112" s="15">
        <f t="shared" si="14"/>
        <v>7.357032224665959</v>
      </c>
      <c r="I112" s="27">
        <f>H112*$C$29*$C$9</f>
        <v>12.487124774987683</v>
      </c>
      <c r="J112" s="15">
        <f t="shared" si="10"/>
        <v>8.330400000000001</v>
      </c>
      <c r="K112" s="16">
        <f t="shared" si="11"/>
        <v>66.71191447278719</v>
      </c>
      <c r="L112" s="7"/>
      <c r="M112" s="14">
        <f t="shared" si="12"/>
        <v>99.41935438737782</v>
      </c>
      <c r="N112" s="14">
        <f t="shared" si="13"/>
        <v>1687.4492939172542</v>
      </c>
      <c r="O112" s="15">
        <f t="shared" si="15"/>
        <v>1.3499594351338036</v>
      </c>
    </row>
    <row r="113" spans="5:15" ht="11.25">
      <c r="E113" s="13">
        <v>525</v>
      </c>
      <c r="F113" s="13">
        <f t="shared" si="8"/>
        <v>7875</v>
      </c>
      <c r="G113" s="24">
        <f t="shared" si="9"/>
        <v>25636.605890086554</v>
      </c>
      <c r="H113" s="15">
        <f t="shared" si="14"/>
        <v>7.412105491884191</v>
      </c>
      <c r="I113" s="27">
        <f>H113*$C$29*$C$9</f>
        <v>12.580600885805115</v>
      </c>
      <c r="J113" s="15">
        <f t="shared" si="10"/>
        <v>8.4105</v>
      </c>
      <c r="K113" s="16">
        <f t="shared" si="11"/>
        <v>66.85292758543589</v>
      </c>
      <c r="L113" s="7"/>
      <c r="M113" s="14">
        <f t="shared" si="12"/>
        <v>100.16358772816474</v>
      </c>
      <c r="N113" s="14">
        <f t="shared" si="13"/>
        <v>1700.081200784475</v>
      </c>
      <c r="O113" s="15">
        <f t="shared" si="15"/>
        <v>1.36006496062758</v>
      </c>
    </row>
    <row r="114" spans="5:15" ht="11.25">
      <c r="E114" s="13">
        <v>530</v>
      </c>
      <c r="F114" s="13">
        <f t="shared" si="8"/>
        <v>7950</v>
      </c>
      <c r="G114" s="24">
        <f t="shared" si="9"/>
        <v>25880.764041420713</v>
      </c>
      <c r="H114" s="15">
        <f t="shared" si="14"/>
        <v>7.467178759102422</v>
      </c>
      <c r="I114" s="27">
        <f>H114*$C$29*$C$9</f>
        <v>12.674076996622547</v>
      </c>
      <c r="J114" s="15">
        <f t="shared" si="10"/>
        <v>8.4906</v>
      </c>
      <c r="K114" s="16">
        <f t="shared" si="11"/>
        <v>66.99186064801893</v>
      </c>
      <c r="L114" s="7"/>
      <c r="M114" s="14">
        <f t="shared" si="12"/>
        <v>100.90782106895165</v>
      </c>
      <c r="N114" s="14">
        <f t="shared" si="13"/>
        <v>1712.7131076516955</v>
      </c>
      <c r="O114" s="15">
        <f t="shared" si="15"/>
        <v>1.3701704861213564</v>
      </c>
    </row>
    <row r="115" spans="5:15" ht="11.25">
      <c r="E115" s="13">
        <v>535</v>
      </c>
      <c r="F115" s="13">
        <f t="shared" si="8"/>
        <v>8025</v>
      </c>
      <c r="G115" s="24">
        <f t="shared" si="9"/>
        <v>26124.922192754868</v>
      </c>
      <c r="H115" s="15">
        <f t="shared" si="14"/>
        <v>7.522252026320652</v>
      </c>
      <c r="I115" s="27">
        <f>H115*$C$29*$C$9</f>
        <v>12.767553107439978</v>
      </c>
      <c r="J115" s="15">
        <f t="shared" si="10"/>
        <v>8.5707</v>
      </c>
      <c r="K115" s="16">
        <f t="shared" si="11"/>
        <v>67.12875934704854</v>
      </c>
      <c r="L115" s="7"/>
      <c r="M115" s="14">
        <f t="shared" si="12"/>
        <v>101.65205440973854</v>
      </c>
      <c r="N115" s="14">
        <f t="shared" si="13"/>
        <v>1725.345014518916</v>
      </c>
      <c r="O115" s="15">
        <f t="shared" si="15"/>
        <v>1.380276011615133</v>
      </c>
    </row>
    <row r="116" spans="5:15" ht="11.25">
      <c r="E116" s="13">
        <v>540</v>
      </c>
      <c r="F116" s="13">
        <f t="shared" si="8"/>
        <v>8100</v>
      </c>
      <c r="G116" s="24">
        <f t="shared" si="9"/>
        <v>26369.080344089023</v>
      </c>
      <c r="H116" s="15">
        <f t="shared" si="14"/>
        <v>7.577325293538882</v>
      </c>
      <c r="I116" s="27">
        <f>H116*$C$29*$C$9</f>
        <v>12.861029218257407</v>
      </c>
      <c r="J116" s="15">
        <f t="shared" si="10"/>
        <v>8.6508</v>
      </c>
      <c r="K116" s="16">
        <f t="shared" si="11"/>
        <v>67.26366804080811</v>
      </c>
      <c r="L116" s="7"/>
      <c r="M116" s="14">
        <f t="shared" si="12"/>
        <v>102.39628775052543</v>
      </c>
      <c r="N116" s="14">
        <f t="shared" si="13"/>
        <v>1737.976921386136</v>
      </c>
      <c r="O116" s="15">
        <f t="shared" si="15"/>
        <v>1.390381537108909</v>
      </c>
    </row>
    <row r="117" spans="5:15" ht="11.25">
      <c r="E117" s="13">
        <v>545</v>
      </c>
      <c r="F117" s="13">
        <f t="shared" si="8"/>
        <v>8175</v>
      </c>
      <c r="G117" s="24">
        <f t="shared" si="9"/>
        <v>26613.238495423186</v>
      </c>
      <c r="H117" s="15">
        <f t="shared" si="14"/>
        <v>7.632398560757116</v>
      </c>
      <c r="I117" s="27">
        <f>H117*$C$29*$C$9</f>
        <v>12.954505329074843</v>
      </c>
      <c r="J117" s="15">
        <f t="shared" si="10"/>
        <v>8.730900000000002</v>
      </c>
      <c r="K117" s="16">
        <f t="shared" si="11"/>
        <v>67.39662980727282</v>
      </c>
      <c r="L117" s="7"/>
      <c r="M117" s="14">
        <f t="shared" si="12"/>
        <v>103.14052109131238</v>
      </c>
      <c r="N117" s="14">
        <f t="shared" si="13"/>
        <v>1750.6088282533572</v>
      </c>
      <c r="O117" s="15">
        <f t="shared" si="15"/>
        <v>1.4004870626026857</v>
      </c>
    </row>
    <row r="118" spans="5:15" ht="11.25">
      <c r="E118" s="13">
        <v>550</v>
      </c>
      <c r="F118" s="13">
        <f t="shared" si="8"/>
        <v>8250</v>
      </c>
      <c r="G118" s="24">
        <f t="shared" si="9"/>
        <v>26857.39664675734</v>
      </c>
      <c r="H118" s="15">
        <f t="shared" si="14"/>
        <v>7.687471827975346</v>
      </c>
      <c r="I118" s="27">
        <f>H118*$C$29*$C$9</f>
        <v>13.047981439892272</v>
      </c>
      <c r="J118" s="15">
        <f t="shared" si="10"/>
        <v>8.811</v>
      </c>
      <c r="K118" s="16">
        <f t="shared" si="11"/>
        <v>67.52768648997056</v>
      </c>
      <c r="L118" s="7"/>
      <c r="M118" s="14">
        <f t="shared" si="12"/>
        <v>103.88475443209926</v>
      </c>
      <c r="N118" s="14">
        <f t="shared" si="13"/>
        <v>1763.2407351205773</v>
      </c>
      <c r="O118" s="15">
        <f t="shared" si="15"/>
        <v>1.4105925880964618</v>
      </c>
    </row>
    <row r="119" spans="5:15" ht="11.25">
      <c r="E119" s="13">
        <v>555</v>
      </c>
      <c r="F119" s="13">
        <f t="shared" si="8"/>
        <v>8325</v>
      </c>
      <c r="G119" s="24">
        <f t="shared" si="9"/>
        <v>27101.5547980915</v>
      </c>
      <c r="H119" s="15">
        <f t="shared" si="14"/>
        <v>7.742545095193577</v>
      </c>
      <c r="I119" s="27">
        <f>H119*$C$29*$C$9</f>
        <v>13.141457550709704</v>
      </c>
      <c r="J119" s="15">
        <f t="shared" si="10"/>
        <v>8.8911</v>
      </c>
      <c r="K119" s="16">
        <f t="shared" si="11"/>
        <v>67.65687874188534</v>
      </c>
      <c r="L119" s="7"/>
      <c r="M119" s="14">
        <f t="shared" si="12"/>
        <v>104.62898777288618</v>
      </c>
      <c r="N119" s="14">
        <f t="shared" si="13"/>
        <v>1775.8726419877978</v>
      </c>
      <c r="O119" s="15">
        <f t="shared" si="15"/>
        <v>1.4206981135902383</v>
      </c>
    </row>
    <row r="120" spans="5:15" ht="11.25">
      <c r="E120" s="13">
        <v>560</v>
      </c>
      <c r="F120" s="13">
        <f t="shared" si="8"/>
        <v>8400</v>
      </c>
      <c r="G120" s="24">
        <f t="shared" si="9"/>
        <v>27345.71294942566</v>
      </c>
      <c r="H120" s="15">
        <f t="shared" si="14"/>
        <v>7.797618362411809</v>
      </c>
      <c r="I120" s="27">
        <f>H120*$C$29*$C$9</f>
        <v>13.234933661527137</v>
      </c>
      <c r="J120" s="15">
        <f t="shared" si="10"/>
        <v>8.971200000000001</v>
      </c>
      <c r="K120" s="16">
        <f t="shared" si="11"/>
        <v>67.78424606750045</v>
      </c>
      <c r="L120" s="7"/>
      <c r="M120" s="14">
        <f t="shared" si="12"/>
        <v>105.37322111367308</v>
      </c>
      <c r="N120" s="14">
        <f t="shared" si="13"/>
        <v>1788.5045488550184</v>
      </c>
      <c r="O120" s="15">
        <f t="shared" si="15"/>
        <v>1.4308036390840149</v>
      </c>
    </row>
    <row r="121" spans="5:15" ht="11.25">
      <c r="E121" s="13">
        <v>565</v>
      </c>
      <c r="F121" s="13">
        <f t="shared" si="8"/>
        <v>8475</v>
      </c>
      <c r="G121" s="24">
        <f t="shared" si="9"/>
        <v>27589.871100759814</v>
      </c>
      <c r="H121" s="15">
        <f t="shared" si="14"/>
        <v>7.852691629630039</v>
      </c>
      <c r="I121" s="27">
        <f>H121*$C$29*$C$9</f>
        <v>13.328409772344568</v>
      </c>
      <c r="J121" s="15">
        <f t="shared" si="10"/>
        <v>9.0513</v>
      </c>
      <c r="K121" s="16">
        <f t="shared" si="11"/>
        <v>67.90982686307227</v>
      </c>
      <c r="L121" s="7"/>
      <c r="M121" s="14">
        <f t="shared" si="12"/>
        <v>106.11745445445997</v>
      </c>
      <c r="N121" s="14">
        <f t="shared" si="13"/>
        <v>1801.1364557222387</v>
      </c>
      <c r="O121" s="15">
        <f t="shared" si="15"/>
        <v>1.440909164577791</v>
      </c>
    </row>
    <row r="122" spans="5:15" ht="11.25">
      <c r="E122" s="13">
        <v>570</v>
      </c>
      <c r="F122" s="13">
        <f t="shared" si="8"/>
        <v>8550</v>
      </c>
      <c r="G122" s="24">
        <f t="shared" si="9"/>
        <v>27834.029252093973</v>
      </c>
      <c r="H122" s="15">
        <f t="shared" si="14"/>
        <v>7.9077648968482706</v>
      </c>
      <c r="I122" s="27">
        <f>H122*$C$29*$C$9</f>
        <v>13.421885883162</v>
      </c>
      <c r="J122" s="15">
        <f t="shared" si="10"/>
        <v>9.131400000000001</v>
      </c>
      <c r="K122" s="16">
        <f t="shared" si="11"/>
        <v>68.03365845522133</v>
      </c>
      <c r="L122" s="7"/>
      <c r="M122" s="14">
        <f t="shared" si="12"/>
        <v>106.8616877952469</v>
      </c>
      <c r="N122" s="14">
        <f t="shared" si="13"/>
        <v>1813.7683625894595</v>
      </c>
      <c r="O122" s="15">
        <f t="shared" si="15"/>
        <v>1.4510146900715677</v>
      </c>
    </row>
    <row r="123" spans="5:15" ht="11.25">
      <c r="E123" s="13">
        <v>575</v>
      </c>
      <c r="F123" s="13">
        <f t="shared" si="8"/>
        <v>8625</v>
      </c>
      <c r="G123" s="24">
        <f t="shared" si="9"/>
        <v>28078.18740342813</v>
      </c>
      <c r="H123" s="15">
        <f t="shared" si="14"/>
        <v>7.962838164066502</v>
      </c>
      <c r="I123" s="27">
        <f>H123*$C$29*$C$9</f>
        <v>13.515361993979432</v>
      </c>
      <c r="J123" s="15">
        <f t="shared" si="10"/>
        <v>9.211500000000001</v>
      </c>
      <c r="K123" s="16">
        <f t="shared" si="11"/>
        <v>68.15577713792176</v>
      </c>
      <c r="L123" s="7"/>
      <c r="M123" s="14">
        <f t="shared" si="12"/>
        <v>107.6059211360338</v>
      </c>
      <c r="N123" s="14">
        <f t="shared" si="13"/>
        <v>1826.4002694566798</v>
      </c>
      <c r="O123" s="15">
        <f t="shared" si="15"/>
        <v>1.461120215565344</v>
      </c>
    </row>
    <row r="124" spans="5:15" ht="11.25">
      <c r="E124" s="13">
        <v>580</v>
      </c>
      <c r="F124" s="13">
        <f t="shared" si="8"/>
        <v>8700</v>
      </c>
      <c r="G124" s="24">
        <f t="shared" si="9"/>
        <v>28322.345554762287</v>
      </c>
      <c r="H124" s="15">
        <f t="shared" si="14"/>
        <v>8.017911431284732</v>
      </c>
      <c r="I124" s="27">
        <f>H124*$C$29*$C$9</f>
        <v>13.608838104796861</v>
      </c>
      <c r="J124" s="15">
        <f t="shared" si="10"/>
        <v>9.291599999999999</v>
      </c>
      <c r="K124" s="16">
        <f t="shared" si="11"/>
        <v>68.27621820796651</v>
      </c>
      <c r="L124" s="7"/>
      <c r="M124" s="14">
        <f t="shared" si="12"/>
        <v>108.3501544768207</v>
      </c>
      <c r="N124" s="14">
        <f t="shared" si="13"/>
        <v>1839.0321763239</v>
      </c>
      <c r="O124" s="15">
        <f t="shared" si="15"/>
        <v>1.4712257410591203</v>
      </c>
    </row>
    <row r="125" spans="5:15" ht="11.25">
      <c r="E125" s="13">
        <v>585</v>
      </c>
      <c r="F125" s="13">
        <f t="shared" si="8"/>
        <v>8775</v>
      </c>
      <c r="G125" s="24">
        <f t="shared" si="9"/>
        <v>28566.503706096446</v>
      </c>
      <c r="H125" s="15">
        <f t="shared" si="14"/>
        <v>8.072984698502964</v>
      </c>
      <c r="I125" s="27">
        <f>H125*$C$29*$C$9</f>
        <v>13.702314215614294</v>
      </c>
      <c r="J125" s="15">
        <f t="shared" si="10"/>
        <v>9.3717</v>
      </c>
      <c r="K125" s="16">
        <f t="shared" si="11"/>
        <v>68.39501599898068</v>
      </c>
      <c r="L125" s="7"/>
      <c r="M125" s="14">
        <f t="shared" si="12"/>
        <v>109.09438781760761</v>
      </c>
      <c r="N125" s="14">
        <f t="shared" si="13"/>
        <v>1851.6640831911207</v>
      </c>
      <c r="O125" s="15">
        <f t="shared" si="15"/>
        <v>1.4813312665528966</v>
      </c>
    </row>
    <row r="126" spans="5:15" ht="11.25">
      <c r="E126" s="13">
        <v>590</v>
      </c>
      <c r="F126" s="13">
        <f t="shared" si="8"/>
        <v>8850</v>
      </c>
      <c r="G126" s="24">
        <f t="shared" si="9"/>
        <v>28810.6618574306</v>
      </c>
      <c r="H126" s="15">
        <f t="shared" si="14"/>
        <v>8.128057965721194</v>
      </c>
      <c r="I126" s="27">
        <f>H126*$C$29*$C$9</f>
        <v>13.795790326431725</v>
      </c>
      <c r="J126" s="15">
        <f t="shared" si="10"/>
        <v>9.4518</v>
      </c>
      <c r="K126" s="16">
        <f t="shared" si="11"/>
        <v>68.51220391405228</v>
      </c>
      <c r="L126" s="7"/>
      <c r="M126" s="14">
        <f t="shared" si="12"/>
        <v>109.83862115839452</v>
      </c>
      <c r="N126" s="14">
        <f t="shared" si="13"/>
        <v>1864.2959900583412</v>
      </c>
      <c r="O126" s="15">
        <f t="shared" si="15"/>
        <v>1.491436792046673</v>
      </c>
    </row>
    <row r="127" spans="5:15" ht="11.25">
      <c r="E127" s="13">
        <v>595</v>
      </c>
      <c r="F127" s="13">
        <f t="shared" si="8"/>
        <v>8925</v>
      </c>
      <c r="G127" s="24">
        <f t="shared" si="9"/>
        <v>29054.82000876476</v>
      </c>
      <c r="H127" s="15">
        <f t="shared" si="14"/>
        <v>8.183131232939425</v>
      </c>
      <c r="I127" s="27">
        <f>H127*$C$29*$C$9</f>
        <v>13.889266437249157</v>
      </c>
      <c r="J127" s="15">
        <f t="shared" si="10"/>
        <v>9.531900000000002</v>
      </c>
      <c r="K127" s="16">
        <f t="shared" si="11"/>
        <v>68.62781445704519</v>
      </c>
      <c r="L127" s="7"/>
      <c r="M127" s="14">
        <f t="shared" si="12"/>
        <v>110.58285449918142</v>
      </c>
      <c r="N127" s="14">
        <f t="shared" si="13"/>
        <v>1876.9278969255615</v>
      </c>
      <c r="O127" s="15">
        <f t="shared" si="15"/>
        <v>1.5015423175404494</v>
      </c>
    </row>
    <row r="128" spans="5:15" ht="11.25">
      <c r="E128" s="13">
        <v>600</v>
      </c>
      <c r="F128" s="13">
        <f t="shared" si="8"/>
        <v>9000</v>
      </c>
      <c r="G128" s="24">
        <f t="shared" si="9"/>
        <v>29298.97816009892</v>
      </c>
      <c r="H128" s="15">
        <f t="shared" si="14"/>
        <v>8.238204500157657</v>
      </c>
      <c r="I128" s="27">
        <f>H128*$C$29*$C$9</f>
        <v>13.98274254806659</v>
      </c>
      <c r="J128" s="15">
        <f t="shared" si="10"/>
        <v>9.612</v>
      </c>
      <c r="K128" s="16">
        <f t="shared" si="11"/>
        <v>68.74187926265625</v>
      </c>
      <c r="L128" s="7"/>
      <c r="M128" s="14">
        <f t="shared" si="12"/>
        <v>111.32708783996834</v>
      </c>
      <c r="N128" s="14">
        <f t="shared" si="13"/>
        <v>1889.5598037927823</v>
      </c>
      <c r="O128" s="15">
        <f t="shared" si="15"/>
        <v>1.511647843034226</v>
      </c>
    </row>
    <row r="129" spans="5:15" ht="11.25">
      <c r="E129" s="13">
        <v>605</v>
      </c>
      <c r="F129" s="13">
        <f t="shared" si="8"/>
        <v>9075</v>
      </c>
      <c r="G129" s="24">
        <f t="shared" si="9"/>
        <v>29543.136311433074</v>
      </c>
      <c r="H129" s="15">
        <f t="shared" si="14"/>
        <v>8.293277767375887</v>
      </c>
      <c r="I129" s="27">
        <f>H129*$C$29*$C$9</f>
        <v>14.076218658884018</v>
      </c>
      <c r="J129" s="15">
        <f t="shared" si="10"/>
        <v>9.6921</v>
      </c>
      <c r="K129" s="16">
        <f t="shared" si="11"/>
        <v>68.85442912527478</v>
      </c>
      <c r="L129" s="7"/>
      <c r="M129" s="14">
        <f t="shared" si="12"/>
        <v>112.07132118075522</v>
      </c>
      <c r="N129" s="14">
        <f t="shared" si="13"/>
        <v>1902.1917106600024</v>
      </c>
      <c r="O129" s="15">
        <f t="shared" si="15"/>
        <v>1.521753368528002</v>
      </c>
    </row>
    <row r="130" spans="5:15" ht="11.25">
      <c r="E130" s="13">
        <v>610</v>
      </c>
      <c r="F130" s="13">
        <f t="shared" si="8"/>
        <v>9150</v>
      </c>
      <c r="G130" s="24">
        <f t="shared" si="9"/>
        <v>29787.294462767233</v>
      </c>
      <c r="H130" s="15">
        <f t="shared" si="14"/>
        <v>8.348351034594119</v>
      </c>
      <c r="I130" s="27">
        <f>H130*$C$29*$C$9</f>
        <v>14.16969476970145</v>
      </c>
      <c r="J130" s="15">
        <f t="shared" si="10"/>
        <v>9.772200000000002</v>
      </c>
      <c r="K130" s="16">
        <f t="shared" si="11"/>
        <v>68.96549402669947</v>
      </c>
      <c r="L130" s="7"/>
      <c r="M130" s="14">
        <f t="shared" si="12"/>
        <v>112.81555452154215</v>
      </c>
      <c r="N130" s="14">
        <f t="shared" si="13"/>
        <v>1914.8236175272232</v>
      </c>
      <c r="O130" s="15">
        <f t="shared" si="15"/>
        <v>1.5318588940217785</v>
      </c>
    </row>
    <row r="131" spans="5:15" ht="11.25">
      <c r="E131" s="13">
        <v>615</v>
      </c>
      <c r="F131" s="13">
        <f t="shared" si="8"/>
        <v>9225</v>
      </c>
      <c r="G131" s="24">
        <f t="shared" si="9"/>
        <v>30031.452614101392</v>
      </c>
      <c r="H131" s="15">
        <f t="shared" si="14"/>
        <v>8.403424301812349</v>
      </c>
      <c r="I131" s="27">
        <f>H131*$C$29*$C$9</f>
        <v>14.263170880518881</v>
      </c>
      <c r="J131" s="15">
        <f t="shared" si="10"/>
        <v>9.8523</v>
      </c>
      <c r="K131" s="16">
        <f t="shared" si="11"/>
        <v>69.07510316276588</v>
      </c>
      <c r="L131" s="7"/>
      <c r="M131" s="14">
        <f t="shared" si="12"/>
        <v>113.55978786232903</v>
      </c>
      <c r="N131" s="14">
        <f t="shared" si="13"/>
        <v>1927.4555243944433</v>
      </c>
      <c r="O131" s="15">
        <f t="shared" si="15"/>
        <v>1.5419644195155549</v>
      </c>
    </row>
    <row r="132" spans="5:15" ht="11.25">
      <c r="E132" s="13">
        <v>620</v>
      </c>
      <c r="F132" s="13">
        <f t="shared" si="8"/>
        <v>9300</v>
      </c>
      <c r="G132" s="24">
        <f t="shared" si="9"/>
        <v>30275.610765435547</v>
      </c>
      <c r="H132" s="15">
        <f t="shared" si="14"/>
        <v>8.45849756903058</v>
      </c>
      <c r="I132" s="27">
        <f>H132*$C$29*$C$9</f>
        <v>14.356646991336314</v>
      </c>
      <c r="J132" s="15">
        <f t="shared" si="10"/>
        <v>9.932400000000001</v>
      </c>
      <c r="K132" s="16">
        <f t="shared" si="11"/>
        <v>69.18328496893336</v>
      </c>
      <c r="L132" s="7"/>
      <c r="M132" s="14">
        <f t="shared" si="12"/>
        <v>114.30402120311594</v>
      </c>
      <c r="N132" s="14">
        <f t="shared" si="13"/>
        <v>1940.087431261664</v>
      </c>
      <c r="O132" s="15">
        <f t="shared" si="15"/>
        <v>1.5520699450093314</v>
      </c>
    </row>
    <row r="133" spans="5:15" ht="11.25">
      <c r="E133" s="13">
        <v>625</v>
      </c>
      <c r="F133" s="13">
        <f t="shared" si="8"/>
        <v>9375</v>
      </c>
      <c r="G133" s="24">
        <f t="shared" si="9"/>
        <v>30519.76891676971</v>
      </c>
      <c r="H133" s="15">
        <f t="shared" si="14"/>
        <v>8.513570836248812</v>
      </c>
      <c r="I133" s="27">
        <f>H133*$C$29*$C$9</f>
        <v>14.450123102153746</v>
      </c>
      <c r="J133" s="15">
        <f t="shared" si="10"/>
        <v>10.012500000000001</v>
      </c>
      <c r="K133" s="16">
        <f t="shared" si="11"/>
        <v>69.29006714487899</v>
      </c>
      <c r="L133" s="7"/>
      <c r="M133" s="14">
        <f t="shared" si="12"/>
        <v>115.04825454390286</v>
      </c>
      <c r="N133" s="14">
        <f t="shared" si="13"/>
        <v>1952.7193381288846</v>
      </c>
      <c r="O133" s="15">
        <f t="shared" si="15"/>
        <v>1.5621754705031077</v>
      </c>
    </row>
    <row r="134" spans="5:15" ht="11.25">
      <c r="E134" s="13">
        <v>630</v>
      </c>
      <c r="F134" s="13">
        <f t="shared" si="8"/>
        <v>9450</v>
      </c>
      <c r="G134" s="24">
        <f t="shared" si="9"/>
        <v>30763.927068103865</v>
      </c>
      <c r="H134" s="15">
        <f t="shared" si="14"/>
        <v>8.568644103467042</v>
      </c>
      <c r="I134" s="27">
        <f>H134*$C$29*$C$9</f>
        <v>14.543599212971175</v>
      </c>
      <c r="J134" s="15">
        <f t="shared" si="10"/>
        <v>10.0926</v>
      </c>
      <c r="K134" s="16">
        <f t="shared" si="11"/>
        <v>69.39547667814298</v>
      </c>
      <c r="L134" s="7"/>
      <c r="M134" s="14">
        <f t="shared" si="12"/>
        <v>115.79248788468975</v>
      </c>
      <c r="N134" s="14">
        <f t="shared" si="13"/>
        <v>1965.3512449961047</v>
      </c>
      <c r="O134" s="15">
        <f t="shared" si="15"/>
        <v>1.572280995996884</v>
      </c>
    </row>
    <row r="135" spans="5:15" ht="11.25">
      <c r="E135" s="13">
        <v>635</v>
      </c>
      <c r="F135" s="13">
        <f t="shared" si="8"/>
        <v>9525</v>
      </c>
      <c r="G135" s="24">
        <f t="shared" si="9"/>
        <v>31008.08521943802</v>
      </c>
      <c r="H135" s="15">
        <f t="shared" si="14"/>
        <v>8.623717370685274</v>
      </c>
      <c r="I135" s="27">
        <f>H135*$C$29*$C$9</f>
        <v>14.63707532378861</v>
      </c>
      <c r="J135" s="15">
        <f t="shared" si="10"/>
        <v>10.1727</v>
      </c>
      <c r="K135" s="16">
        <f t="shared" si="11"/>
        <v>69.49953986686825</v>
      </c>
      <c r="L135" s="7"/>
      <c r="M135" s="14">
        <f t="shared" si="12"/>
        <v>116.53672122547667</v>
      </c>
      <c r="N135" s="14">
        <f t="shared" si="13"/>
        <v>1977.9831518633255</v>
      </c>
      <c r="O135" s="15">
        <f t="shared" si="15"/>
        <v>1.5823865214906605</v>
      </c>
    </row>
    <row r="136" spans="5:15" ht="11.25">
      <c r="E136" s="13">
        <v>640</v>
      </c>
      <c r="F136" s="13">
        <f aca="true" t="shared" si="16" ref="F136:F199">$C$12*E136/1000</f>
        <v>9600</v>
      </c>
      <c r="G136" s="24">
        <f aca="true" t="shared" si="17" ref="G136:G199">F136*$C$10/($C$11*PI())*60</f>
        <v>31252.24337077218</v>
      </c>
      <c r="H136" s="15">
        <f t="shared" si="14"/>
        <v>8.678790637903505</v>
      </c>
      <c r="I136" s="27">
        <f>H136*$C$29*$C$9</f>
        <v>14.730551434606042</v>
      </c>
      <c r="J136" s="15">
        <f aca="true" t="shared" si="18" ref="J136:J199">($C$8/1000)*($C$12/1000)*(F136/1000)</f>
        <v>10.2528</v>
      </c>
      <c r="K136" s="16">
        <f aca="true" t="shared" si="19" ref="K136:K199">J136/I136*100</f>
        <v>69.60228234167396</v>
      </c>
      <c r="L136" s="7"/>
      <c r="M136" s="14">
        <f aca="true" t="shared" si="20" ref="M136:M199">H136/$C$14*100</f>
        <v>117.28095456626357</v>
      </c>
      <c r="N136" s="14">
        <f aca="true" t="shared" si="21" ref="N136:N199">I136/$C$14*1000</f>
        <v>1990.6150587305463</v>
      </c>
      <c r="O136" s="15">
        <f t="shared" si="15"/>
        <v>1.592492046984437</v>
      </c>
    </row>
    <row r="137" spans="5:15" ht="11.25">
      <c r="E137" s="13">
        <v>645</v>
      </c>
      <c r="F137" s="13">
        <f t="shared" si="16"/>
        <v>9675</v>
      </c>
      <c r="G137" s="24">
        <f t="shared" si="17"/>
        <v>31496.401522106335</v>
      </c>
      <c r="H137" s="15">
        <f aca="true" t="shared" si="22" ref="H137:H200">$C$29*($C$17+$C$23+$C$24)+$C$26/1000*G137</f>
        <v>8.733863905121735</v>
      </c>
      <c r="I137" s="27">
        <f>H137*$C$29*$C$9</f>
        <v>14.824027545423471</v>
      </c>
      <c r="J137" s="15">
        <f t="shared" si="18"/>
        <v>10.332900000000002</v>
      </c>
      <c r="K137" s="16">
        <f t="shared" si="19"/>
        <v>69.70372908670164</v>
      </c>
      <c r="L137" s="7"/>
      <c r="M137" s="14">
        <f t="shared" si="20"/>
        <v>118.02518790705048</v>
      </c>
      <c r="N137" s="14">
        <f t="shared" si="21"/>
        <v>2003.2469655977661</v>
      </c>
      <c r="O137" s="15">
        <f aca="true" t="shared" si="23" ref="O137:O200">N137/1000*$C$24</f>
        <v>1.6025975724782129</v>
      </c>
    </row>
    <row r="138" spans="5:15" ht="11.25">
      <c r="E138" s="13">
        <v>650</v>
      </c>
      <c r="F138" s="13">
        <f t="shared" si="16"/>
        <v>9750</v>
      </c>
      <c r="G138" s="24">
        <f t="shared" si="17"/>
        <v>31740.559673440497</v>
      </c>
      <c r="H138" s="15">
        <f t="shared" si="22"/>
        <v>8.788937172339967</v>
      </c>
      <c r="I138" s="27">
        <f>H138*$C$29*$C$9</f>
        <v>14.917503656240903</v>
      </c>
      <c r="J138" s="15">
        <f t="shared" si="18"/>
        <v>10.413</v>
      </c>
      <c r="K138" s="16">
        <f t="shared" si="19"/>
        <v>69.8039044598699</v>
      </c>
      <c r="L138" s="7"/>
      <c r="M138" s="14">
        <f t="shared" si="20"/>
        <v>118.76942124783739</v>
      </c>
      <c r="N138" s="14">
        <f t="shared" si="21"/>
        <v>2015.8788724649867</v>
      </c>
      <c r="O138" s="15">
        <f t="shared" si="23"/>
        <v>1.6127030979719894</v>
      </c>
    </row>
    <row r="139" spans="5:15" ht="11.25">
      <c r="E139" s="13">
        <v>655</v>
      </c>
      <c r="F139" s="13">
        <f t="shared" si="16"/>
        <v>9825</v>
      </c>
      <c r="G139" s="24">
        <f t="shared" si="17"/>
        <v>31984.717824774656</v>
      </c>
      <c r="H139" s="15">
        <f t="shared" si="22"/>
        <v>8.844010439558199</v>
      </c>
      <c r="I139" s="27">
        <f>H139*$C$29*$C$9</f>
        <v>15.010979767058336</v>
      </c>
      <c r="J139" s="15">
        <f t="shared" si="18"/>
        <v>10.4931</v>
      </c>
      <c r="K139" s="16">
        <f t="shared" si="19"/>
        <v>69.90283221237267</v>
      </c>
      <c r="L139" s="7"/>
      <c r="M139" s="14">
        <f t="shared" si="20"/>
        <v>119.5136545886243</v>
      </c>
      <c r="N139" s="14">
        <f t="shared" si="21"/>
        <v>2028.5107793322074</v>
      </c>
      <c r="O139" s="15">
        <f t="shared" si="23"/>
        <v>1.6228086234657662</v>
      </c>
    </row>
    <row r="140" spans="5:15" ht="11.25">
      <c r="E140" s="13">
        <v>660</v>
      </c>
      <c r="F140" s="13">
        <f t="shared" si="16"/>
        <v>9900</v>
      </c>
      <c r="G140" s="24">
        <f t="shared" si="17"/>
        <v>32228.87597610881</v>
      </c>
      <c r="H140" s="15">
        <f t="shared" si="22"/>
        <v>8.899083706776429</v>
      </c>
      <c r="I140" s="27">
        <f>H140*$C$29*$C$9</f>
        <v>15.104455877875766</v>
      </c>
      <c r="J140" s="15">
        <f t="shared" si="18"/>
        <v>10.573200000000002</v>
      </c>
      <c r="K140" s="16">
        <f t="shared" si="19"/>
        <v>70.00053550745304</v>
      </c>
      <c r="L140" s="7"/>
      <c r="M140" s="14">
        <f t="shared" si="20"/>
        <v>120.25788792941118</v>
      </c>
      <c r="N140" s="14">
        <f t="shared" si="21"/>
        <v>2041.1426861994278</v>
      </c>
      <c r="O140" s="15">
        <f t="shared" si="23"/>
        <v>1.6329141489595422</v>
      </c>
    </row>
    <row r="141" spans="5:15" ht="11.25">
      <c r="E141" s="13">
        <v>665</v>
      </c>
      <c r="F141" s="13">
        <f t="shared" si="16"/>
        <v>9975</v>
      </c>
      <c r="G141" s="24">
        <f t="shared" si="17"/>
        <v>32473.034127442967</v>
      </c>
      <c r="H141" s="15">
        <f t="shared" si="22"/>
        <v>8.95415697399466</v>
      </c>
      <c r="I141" s="27">
        <f>H141*$C$29*$C$9</f>
        <v>15.197931988693199</v>
      </c>
      <c r="J141" s="15">
        <f t="shared" si="18"/>
        <v>10.6533</v>
      </c>
      <c r="K141" s="16">
        <f t="shared" si="19"/>
        <v>70.09703693848435</v>
      </c>
      <c r="L141" s="7"/>
      <c r="M141" s="14">
        <f t="shared" si="20"/>
        <v>121.00212127019812</v>
      </c>
      <c r="N141" s="14">
        <f t="shared" si="21"/>
        <v>2053.7745930666483</v>
      </c>
      <c r="O141" s="15">
        <f t="shared" si="23"/>
        <v>1.6430196744533188</v>
      </c>
    </row>
    <row r="142" spans="5:15" ht="11.25">
      <c r="E142" s="13">
        <v>670</v>
      </c>
      <c r="F142" s="13">
        <f t="shared" si="16"/>
        <v>10050</v>
      </c>
      <c r="G142" s="24">
        <f t="shared" si="17"/>
        <v>32717.192278777125</v>
      </c>
      <c r="H142" s="15">
        <f t="shared" si="22"/>
        <v>9.00923024121289</v>
      </c>
      <c r="I142" s="27">
        <f>H142*$C$29*$C$9</f>
        <v>15.291408099510628</v>
      </c>
      <c r="J142" s="15">
        <f t="shared" si="18"/>
        <v>10.733400000000001</v>
      </c>
      <c r="K142" s="16">
        <f t="shared" si="19"/>
        <v>70.19235854638856</v>
      </c>
      <c r="L142" s="7"/>
      <c r="M142" s="14">
        <f t="shared" si="20"/>
        <v>121.746354610985</v>
      </c>
      <c r="N142" s="14">
        <f t="shared" si="21"/>
        <v>2066.406499933869</v>
      </c>
      <c r="O142" s="15">
        <f t="shared" si="23"/>
        <v>1.653125199947095</v>
      </c>
    </row>
    <row r="143" spans="5:15" ht="11.25">
      <c r="E143" s="13">
        <v>675</v>
      </c>
      <c r="F143" s="13">
        <f t="shared" si="16"/>
        <v>10125</v>
      </c>
      <c r="G143" s="24">
        <f t="shared" si="17"/>
        <v>32961.350430111284</v>
      </c>
      <c r="H143" s="15">
        <f t="shared" si="22"/>
        <v>9.064303508431122</v>
      </c>
      <c r="I143" s="27">
        <f>H143*$C$29*$C$9</f>
        <v>15.38488421032806</v>
      </c>
      <c r="J143" s="15">
        <f t="shared" si="18"/>
        <v>10.813500000000001</v>
      </c>
      <c r="K143" s="16">
        <f t="shared" si="19"/>
        <v>70.28652183641894</v>
      </c>
      <c r="L143" s="7"/>
      <c r="M143" s="14">
        <f t="shared" si="20"/>
        <v>122.4905879517719</v>
      </c>
      <c r="N143" s="14">
        <f t="shared" si="21"/>
        <v>2079.038406801089</v>
      </c>
      <c r="O143" s="15">
        <f t="shared" si="23"/>
        <v>1.6632307254408714</v>
      </c>
    </row>
    <row r="144" spans="5:15" ht="11.25">
      <c r="E144" s="13">
        <v>680</v>
      </c>
      <c r="F144" s="13">
        <f t="shared" si="16"/>
        <v>10200</v>
      </c>
      <c r="G144" s="24">
        <f t="shared" si="17"/>
        <v>33205.508581445436</v>
      </c>
      <c r="H144" s="15">
        <f t="shared" si="22"/>
        <v>9.119376775649352</v>
      </c>
      <c r="I144" s="27">
        <f>H144*$C$29*$C$9</f>
        <v>15.478360321145491</v>
      </c>
      <c r="J144" s="15">
        <f t="shared" si="18"/>
        <v>10.8936</v>
      </c>
      <c r="K144" s="16">
        <f t="shared" si="19"/>
        <v>70.37954779433515</v>
      </c>
      <c r="L144" s="7"/>
      <c r="M144" s="14">
        <f t="shared" si="20"/>
        <v>123.2348212925588</v>
      </c>
      <c r="N144" s="14">
        <f t="shared" si="21"/>
        <v>2091.6703136683095</v>
      </c>
      <c r="O144" s="15">
        <f t="shared" si="23"/>
        <v>1.6733362509346479</v>
      </c>
    </row>
    <row r="145" spans="5:15" ht="11.25">
      <c r="E145" s="13">
        <v>685</v>
      </c>
      <c r="F145" s="13">
        <f t="shared" si="16"/>
        <v>10275</v>
      </c>
      <c r="G145" s="24">
        <f t="shared" si="17"/>
        <v>33449.6667327796</v>
      </c>
      <c r="H145" s="15">
        <f t="shared" si="22"/>
        <v>9.174450042867585</v>
      </c>
      <c r="I145" s="27">
        <f>H145*$C$29*$C$9</f>
        <v>15.571836431962925</v>
      </c>
      <c r="J145" s="15">
        <f t="shared" si="18"/>
        <v>10.973700000000001</v>
      </c>
      <c r="K145" s="16">
        <f t="shared" si="19"/>
        <v>70.4714569019956</v>
      </c>
      <c r="L145" s="7"/>
      <c r="M145" s="14">
        <f t="shared" si="20"/>
        <v>123.97905463334573</v>
      </c>
      <c r="N145" s="14">
        <f t="shared" si="21"/>
        <v>2104.3022205355305</v>
      </c>
      <c r="O145" s="15">
        <f t="shared" si="23"/>
        <v>1.6834417764284244</v>
      </c>
    </row>
    <row r="146" spans="5:15" ht="11.25">
      <c r="E146" s="13">
        <v>690</v>
      </c>
      <c r="F146" s="13">
        <f t="shared" si="16"/>
        <v>10350</v>
      </c>
      <c r="G146" s="24">
        <f t="shared" si="17"/>
        <v>33693.82488411376</v>
      </c>
      <c r="H146" s="15">
        <f t="shared" si="22"/>
        <v>9.229523310085817</v>
      </c>
      <c r="I146" s="27">
        <f>H146*$C$29*$C$9</f>
        <v>15.665312542780358</v>
      </c>
      <c r="J146" s="15">
        <f t="shared" si="18"/>
        <v>11.0538</v>
      </c>
      <c r="K146" s="16">
        <f t="shared" si="19"/>
        <v>70.56226915239138</v>
      </c>
      <c r="L146" s="7"/>
      <c r="M146" s="14">
        <f t="shared" si="20"/>
        <v>124.72328797413266</v>
      </c>
      <c r="N146" s="14">
        <f t="shared" si="21"/>
        <v>2116.934127402751</v>
      </c>
      <c r="O146" s="15">
        <f t="shared" si="23"/>
        <v>1.693547301922201</v>
      </c>
    </row>
    <row r="147" spans="5:15" ht="11.25">
      <c r="E147" s="13">
        <v>695</v>
      </c>
      <c r="F147" s="13">
        <f t="shared" si="16"/>
        <v>10425</v>
      </c>
      <c r="G147" s="24">
        <f t="shared" si="17"/>
        <v>33937.98303544791</v>
      </c>
      <c r="H147" s="15">
        <f t="shared" si="22"/>
        <v>9.284596577304045</v>
      </c>
      <c r="I147" s="27">
        <f>H147*$C$29*$C$9</f>
        <v>15.758788653597785</v>
      </c>
      <c r="J147" s="15">
        <f t="shared" si="18"/>
        <v>11.1339</v>
      </c>
      <c r="K147" s="16">
        <f t="shared" si="19"/>
        <v>70.65200406414546</v>
      </c>
      <c r="L147" s="7"/>
      <c r="M147" s="14">
        <f t="shared" si="20"/>
        <v>125.46752131491952</v>
      </c>
      <c r="N147" s="14">
        <f t="shared" si="21"/>
        <v>2129.5660342699707</v>
      </c>
      <c r="O147" s="15">
        <f t="shared" si="23"/>
        <v>1.7036528274159768</v>
      </c>
    </row>
    <row r="148" spans="5:15" ht="11.25">
      <c r="E148" s="13">
        <v>700</v>
      </c>
      <c r="F148" s="13">
        <f t="shared" si="16"/>
        <v>10500</v>
      </c>
      <c r="G148" s="24">
        <f t="shared" si="17"/>
        <v>34182.14118678207</v>
      </c>
      <c r="H148" s="15">
        <f t="shared" si="22"/>
        <v>9.339669844522277</v>
      </c>
      <c r="I148" s="27">
        <f>H148*$C$29*$C$9</f>
        <v>15.852264764415217</v>
      </c>
      <c r="J148" s="15">
        <f t="shared" si="18"/>
        <v>11.214</v>
      </c>
      <c r="K148" s="16">
        <f t="shared" si="19"/>
        <v>70.7406806954986</v>
      </c>
      <c r="L148" s="7"/>
      <c r="M148" s="14">
        <f t="shared" si="20"/>
        <v>126.21175465570644</v>
      </c>
      <c r="N148" s="14">
        <f t="shared" si="21"/>
        <v>2142.1979411371913</v>
      </c>
      <c r="O148" s="15">
        <f t="shared" si="23"/>
        <v>1.713758352909753</v>
      </c>
    </row>
    <row r="149" spans="5:15" ht="11.25">
      <c r="E149" s="13">
        <v>705</v>
      </c>
      <c r="F149" s="13">
        <f t="shared" si="16"/>
        <v>10575</v>
      </c>
      <c r="G149" s="24">
        <f t="shared" si="17"/>
        <v>34426.29933811623</v>
      </c>
      <c r="H149" s="15">
        <f t="shared" si="22"/>
        <v>9.394743111740508</v>
      </c>
      <c r="I149" s="27">
        <f>H149*$C$29*$C$9</f>
        <v>15.94574087523265</v>
      </c>
      <c r="J149" s="15">
        <f t="shared" si="18"/>
        <v>11.2941</v>
      </c>
      <c r="K149" s="16">
        <f t="shared" si="19"/>
        <v>70.82831765780352</v>
      </c>
      <c r="L149" s="7"/>
      <c r="M149" s="14">
        <f t="shared" si="20"/>
        <v>126.95598799649335</v>
      </c>
      <c r="N149" s="14">
        <f t="shared" si="21"/>
        <v>2154.829848004412</v>
      </c>
      <c r="O149" s="15">
        <f t="shared" si="23"/>
        <v>1.7238638784035296</v>
      </c>
    </row>
    <row r="150" spans="5:15" ht="11.25">
      <c r="E150" s="13">
        <v>710</v>
      </c>
      <c r="F150" s="13">
        <f t="shared" si="16"/>
        <v>10650</v>
      </c>
      <c r="G150" s="24">
        <f t="shared" si="17"/>
        <v>34670.45748945038</v>
      </c>
      <c r="H150" s="15">
        <f t="shared" si="22"/>
        <v>9.449816378958738</v>
      </c>
      <c r="I150" s="27">
        <f>H150*$C$29*$C$9</f>
        <v>16.03921698605008</v>
      </c>
      <c r="J150" s="15">
        <f t="shared" si="18"/>
        <v>11.374200000000002</v>
      </c>
      <c r="K150" s="16">
        <f t="shared" si="19"/>
        <v>70.91493312854723</v>
      </c>
      <c r="L150" s="7"/>
      <c r="M150" s="14">
        <f t="shared" si="20"/>
        <v>127.70022133728025</v>
      </c>
      <c r="N150" s="14">
        <f t="shared" si="21"/>
        <v>2167.4617548716324</v>
      </c>
      <c r="O150" s="15">
        <f t="shared" si="23"/>
        <v>1.733969403897306</v>
      </c>
    </row>
    <row r="151" spans="5:15" ht="11.25">
      <c r="E151" s="13">
        <v>715</v>
      </c>
      <c r="F151" s="13">
        <f t="shared" si="16"/>
        <v>10725</v>
      </c>
      <c r="G151" s="24">
        <f t="shared" si="17"/>
        <v>34914.61564078454</v>
      </c>
      <c r="H151" s="15">
        <f t="shared" si="22"/>
        <v>9.50488964617697</v>
      </c>
      <c r="I151" s="27">
        <f>H151*$C$29*$C$9</f>
        <v>16.132693096867513</v>
      </c>
      <c r="J151" s="15">
        <f t="shared" si="18"/>
        <v>11.4543</v>
      </c>
      <c r="K151" s="16">
        <f t="shared" si="19"/>
        <v>71.00054486392035</v>
      </c>
      <c r="L151" s="7"/>
      <c r="M151" s="14">
        <f t="shared" si="20"/>
        <v>128.44445467806716</v>
      </c>
      <c r="N151" s="14">
        <f t="shared" si="21"/>
        <v>2180.093661738853</v>
      </c>
      <c r="O151" s="15">
        <f t="shared" si="23"/>
        <v>1.7440749293910824</v>
      </c>
    </row>
    <row r="152" spans="5:15" ht="11.25">
      <c r="E152" s="13">
        <v>720</v>
      </c>
      <c r="F152" s="13">
        <f t="shared" si="16"/>
        <v>10800</v>
      </c>
      <c r="G152" s="24">
        <f t="shared" si="17"/>
        <v>35158.77379211871</v>
      </c>
      <c r="H152" s="15">
        <f t="shared" si="22"/>
        <v>9.559962913395202</v>
      </c>
      <c r="I152" s="27">
        <f>H152*$C$29*$C$9</f>
        <v>16.226169207684944</v>
      </c>
      <c r="J152" s="15">
        <f t="shared" si="18"/>
        <v>11.534400000000002</v>
      </c>
      <c r="K152" s="16">
        <f t="shared" si="19"/>
        <v>71.08517021095247</v>
      </c>
      <c r="L152" s="7"/>
      <c r="M152" s="14">
        <f t="shared" si="20"/>
        <v>129.1886880188541</v>
      </c>
      <c r="N152" s="14">
        <f t="shared" si="21"/>
        <v>2192.725568606073</v>
      </c>
      <c r="O152" s="15">
        <f t="shared" si="23"/>
        <v>1.7541804548848585</v>
      </c>
    </row>
    <row r="153" spans="5:15" ht="11.25">
      <c r="E153" s="13">
        <v>725</v>
      </c>
      <c r="F153" s="13">
        <f t="shared" si="16"/>
        <v>10875</v>
      </c>
      <c r="G153" s="24">
        <f t="shared" si="17"/>
        <v>35402.93194345286</v>
      </c>
      <c r="H153" s="15">
        <f t="shared" si="22"/>
        <v>9.615036180613432</v>
      </c>
      <c r="I153" s="27">
        <f>H153*$C$29*$C$9</f>
        <v>16.319645318502374</v>
      </c>
      <c r="J153" s="15">
        <f t="shared" si="18"/>
        <v>11.614500000000001</v>
      </c>
      <c r="K153" s="16">
        <f t="shared" si="19"/>
        <v>71.16882611922992</v>
      </c>
      <c r="L153" s="7"/>
      <c r="M153" s="14">
        <f t="shared" si="20"/>
        <v>129.93292135964097</v>
      </c>
      <c r="N153" s="14">
        <f t="shared" si="21"/>
        <v>2205.357475473294</v>
      </c>
      <c r="O153" s="15">
        <f t="shared" si="23"/>
        <v>1.7642859803786353</v>
      </c>
    </row>
    <row r="154" spans="5:15" ht="11.25">
      <c r="E154" s="13">
        <v>730</v>
      </c>
      <c r="F154" s="13">
        <f t="shared" si="16"/>
        <v>10950</v>
      </c>
      <c r="G154" s="24">
        <f t="shared" si="17"/>
        <v>35647.09009478702</v>
      </c>
      <c r="H154" s="15">
        <f t="shared" si="22"/>
        <v>9.670109447831663</v>
      </c>
      <c r="I154" s="27">
        <f>H154*$C$29*$C$9</f>
        <v>16.41312142931981</v>
      </c>
      <c r="J154" s="15">
        <f t="shared" si="18"/>
        <v>11.6946</v>
      </c>
      <c r="K154" s="16">
        <f t="shared" si="19"/>
        <v>71.25152915221346</v>
      </c>
      <c r="L154" s="7"/>
      <c r="M154" s="14">
        <f t="shared" si="20"/>
        <v>130.67715470042788</v>
      </c>
      <c r="N154" s="14">
        <f t="shared" si="21"/>
        <v>2217.9893823405146</v>
      </c>
      <c r="O154" s="15">
        <f t="shared" si="23"/>
        <v>1.7743915058724118</v>
      </c>
    </row>
    <row r="155" spans="5:15" ht="11.25">
      <c r="E155" s="13">
        <v>735</v>
      </c>
      <c r="F155" s="13">
        <f t="shared" si="16"/>
        <v>11025</v>
      </c>
      <c r="G155" s="24">
        <f t="shared" si="17"/>
        <v>35891.24824612118</v>
      </c>
      <c r="H155" s="15">
        <f t="shared" si="22"/>
        <v>9.725182715049895</v>
      </c>
      <c r="I155" s="27">
        <f>H155*$C$29*$C$9</f>
        <v>16.50659754013724</v>
      </c>
      <c r="J155" s="15">
        <f t="shared" si="18"/>
        <v>11.774700000000001</v>
      </c>
      <c r="K155" s="16">
        <f t="shared" si="19"/>
        <v>71.33329549817148</v>
      </c>
      <c r="L155" s="7"/>
      <c r="M155" s="14">
        <f t="shared" si="20"/>
        <v>131.42138804121478</v>
      </c>
      <c r="N155" s="14">
        <f t="shared" si="21"/>
        <v>2230.6212892077347</v>
      </c>
      <c r="O155" s="15">
        <f t="shared" si="23"/>
        <v>1.7844970313661879</v>
      </c>
    </row>
    <row r="156" spans="5:15" ht="11.25">
      <c r="E156" s="13">
        <v>740</v>
      </c>
      <c r="F156" s="13">
        <f t="shared" si="16"/>
        <v>11100</v>
      </c>
      <c r="G156" s="24">
        <f t="shared" si="17"/>
        <v>36135.40639745533</v>
      </c>
      <c r="H156" s="15">
        <f t="shared" si="22"/>
        <v>9.780255982268123</v>
      </c>
      <c r="I156" s="27">
        <f>H156*$C$29*$C$9</f>
        <v>16.600073650954666</v>
      </c>
      <c r="J156" s="15">
        <f t="shared" si="18"/>
        <v>11.854800000000001</v>
      </c>
      <c r="K156" s="16">
        <f t="shared" si="19"/>
        <v>71.41414098074338</v>
      </c>
      <c r="L156" s="7"/>
      <c r="M156" s="14">
        <f t="shared" si="20"/>
        <v>132.16562138200166</v>
      </c>
      <c r="N156" s="14">
        <f t="shared" si="21"/>
        <v>2243.2531960749548</v>
      </c>
      <c r="O156" s="15">
        <f t="shared" si="23"/>
        <v>1.7946025568599637</v>
      </c>
    </row>
    <row r="157" spans="5:15" ht="11.25">
      <c r="E157" s="13">
        <v>745</v>
      </c>
      <c r="F157" s="13">
        <f t="shared" si="16"/>
        <v>11175</v>
      </c>
      <c r="G157" s="24">
        <f t="shared" si="17"/>
        <v>36379.56454878949</v>
      </c>
      <c r="H157" s="15">
        <f t="shared" si="22"/>
        <v>9.835329249486355</v>
      </c>
      <c r="I157" s="27">
        <f>H157*$C$29*$C$9</f>
        <v>16.6935497617721</v>
      </c>
      <c r="J157" s="15">
        <f t="shared" si="18"/>
        <v>11.9349</v>
      </c>
      <c r="K157" s="16">
        <f t="shared" si="19"/>
        <v>71.49408106914855</v>
      </c>
      <c r="L157" s="7"/>
      <c r="M157" s="14">
        <f t="shared" si="20"/>
        <v>132.90985472278857</v>
      </c>
      <c r="N157" s="14">
        <f t="shared" si="21"/>
        <v>2255.8851029421758</v>
      </c>
      <c r="O157" s="15">
        <f t="shared" si="23"/>
        <v>1.8047080823537407</v>
      </c>
    </row>
    <row r="158" spans="5:15" ht="11.25">
      <c r="E158" s="13">
        <v>750</v>
      </c>
      <c r="F158" s="13">
        <f t="shared" si="16"/>
        <v>11250</v>
      </c>
      <c r="G158" s="24">
        <f t="shared" si="17"/>
        <v>36623.72270012365</v>
      </c>
      <c r="H158" s="15">
        <f t="shared" si="22"/>
        <v>9.890402516704588</v>
      </c>
      <c r="I158" s="27">
        <f>H158*$C$29*$C$9</f>
        <v>16.787025872589535</v>
      </c>
      <c r="J158" s="15">
        <f t="shared" si="18"/>
        <v>12.015</v>
      </c>
      <c r="K158" s="16">
        <f t="shared" si="19"/>
        <v>71.57313088805402</v>
      </c>
      <c r="L158" s="7"/>
      <c r="M158" s="14">
        <f t="shared" si="20"/>
        <v>133.6540880635755</v>
      </c>
      <c r="N158" s="14">
        <f t="shared" si="21"/>
        <v>2268.5170098093963</v>
      </c>
      <c r="O158" s="15">
        <f t="shared" si="23"/>
        <v>1.8148136078475172</v>
      </c>
    </row>
    <row r="159" spans="5:15" ht="11.25">
      <c r="E159" s="13">
        <v>755</v>
      </c>
      <c r="F159" s="13">
        <f t="shared" si="16"/>
        <v>11325</v>
      </c>
      <c r="G159" s="24">
        <f t="shared" si="17"/>
        <v>36867.880851457805</v>
      </c>
      <c r="H159" s="15">
        <f t="shared" si="22"/>
        <v>9.945475783922818</v>
      </c>
      <c r="I159" s="27">
        <f>H159*$C$29*$C$9</f>
        <v>16.880501983406965</v>
      </c>
      <c r="J159" s="15">
        <f t="shared" si="18"/>
        <v>12.0951</v>
      </c>
      <c r="K159" s="16">
        <f t="shared" si="19"/>
        <v>71.65130522711426</v>
      </c>
      <c r="L159" s="7"/>
      <c r="M159" s="14">
        <f t="shared" si="20"/>
        <v>134.3983214043624</v>
      </c>
      <c r="N159" s="14">
        <f t="shared" si="21"/>
        <v>2281.148916676617</v>
      </c>
      <c r="O159" s="15">
        <f t="shared" si="23"/>
        <v>1.8249191333412935</v>
      </c>
    </row>
    <row r="160" spans="5:15" ht="11.25">
      <c r="E160" s="13">
        <v>760</v>
      </c>
      <c r="F160" s="13">
        <f t="shared" si="16"/>
        <v>11400</v>
      </c>
      <c r="G160" s="24">
        <f t="shared" si="17"/>
        <v>37112.039002791964</v>
      </c>
      <c r="H160" s="15">
        <f t="shared" si="22"/>
        <v>10.00054905114105</v>
      </c>
      <c r="I160" s="27">
        <f>H160*$C$29*$C$9</f>
        <v>16.973978094224396</v>
      </c>
      <c r="J160" s="15">
        <f t="shared" si="18"/>
        <v>12.1752</v>
      </c>
      <c r="K160" s="16">
        <f t="shared" si="19"/>
        <v>71.72861855019573</v>
      </c>
      <c r="L160" s="7"/>
      <c r="M160" s="14">
        <f t="shared" si="20"/>
        <v>135.1425547451493</v>
      </c>
      <c r="N160" s="14">
        <f t="shared" si="21"/>
        <v>2293.780823543837</v>
      </c>
      <c r="O160" s="15">
        <f t="shared" si="23"/>
        <v>1.8350246588350698</v>
      </c>
    </row>
    <row r="161" spans="5:15" ht="11.25">
      <c r="E161" s="13">
        <v>765</v>
      </c>
      <c r="F161" s="13">
        <f t="shared" si="16"/>
        <v>11475</v>
      </c>
      <c r="G161" s="24">
        <f t="shared" si="17"/>
        <v>37356.19715412612</v>
      </c>
      <c r="H161" s="15">
        <f t="shared" si="22"/>
        <v>10.05562231835928</v>
      </c>
      <c r="I161" s="27">
        <f>H161*$C$29*$C$9</f>
        <v>17.067454205041827</v>
      </c>
      <c r="J161" s="15">
        <f t="shared" si="18"/>
        <v>12.2553</v>
      </c>
      <c r="K161" s="16">
        <f t="shared" si="19"/>
        <v>71.80508500429849</v>
      </c>
      <c r="L161" s="7"/>
      <c r="M161" s="14">
        <f t="shared" si="20"/>
        <v>135.88678808593622</v>
      </c>
      <c r="N161" s="14">
        <f t="shared" si="21"/>
        <v>2306.412730411058</v>
      </c>
      <c r="O161" s="15">
        <f t="shared" si="23"/>
        <v>1.8451301843288463</v>
      </c>
    </row>
    <row r="162" spans="5:15" ht="11.25">
      <c r="E162" s="13">
        <v>770</v>
      </c>
      <c r="F162" s="13">
        <f t="shared" si="16"/>
        <v>11550</v>
      </c>
      <c r="G162" s="24">
        <f t="shared" si="17"/>
        <v>37600.355305460274</v>
      </c>
      <c r="H162" s="15">
        <f t="shared" si="22"/>
        <v>10.11069558557751</v>
      </c>
      <c r="I162" s="27">
        <f>H162*$C$29*$C$9</f>
        <v>17.160930315859257</v>
      </c>
      <c r="J162" s="15">
        <f t="shared" si="18"/>
        <v>12.335400000000002</v>
      </c>
      <c r="K162" s="16">
        <f t="shared" si="19"/>
        <v>71.880718428186</v>
      </c>
      <c r="L162" s="7"/>
      <c r="M162" s="14">
        <f t="shared" si="20"/>
        <v>136.6310214267231</v>
      </c>
      <c r="N162" s="14">
        <f t="shared" si="21"/>
        <v>2319.044637278278</v>
      </c>
      <c r="O162" s="15">
        <f t="shared" si="23"/>
        <v>1.8552357098226224</v>
      </c>
    </row>
    <row r="163" spans="5:15" ht="11.25">
      <c r="E163" s="13">
        <v>775</v>
      </c>
      <c r="F163" s="13">
        <f t="shared" si="16"/>
        <v>11625</v>
      </c>
      <c r="G163" s="24">
        <f t="shared" si="17"/>
        <v>37844.51345679443</v>
      </c>
      <c r="H163" s="15">
        <f t="shared" si="22"/>
        <v>10.165768852795741</v>
      </c>
      <c r="I163" s="27">
        <f>H163*$C$29*$C$9</f>
        <v>17.254406426676688</v>
      </c>
      <c r="J163" s="15">
        <f t="shared" si="18"/>
        <v>12.415500000000002</v>
      </c>
      <c r="K163" s="16">
        <f t="shared" si="19"/>
        <v>71.95553236073452</v>
      </c>
      <c r="L163" s="7"/>
      <c r="M163" s="14">
        <f t="shared" si="20"/>
        <v>137.37525476751003</v>
      </c>
      <c r="N163" s="14">
        <f t="shared" si="21"/>
        <v>2331.676544145498</v>
      </c>
      <c r="O163" s="15">
        <f t="shared" si="23"/>
        <v>1.8653412353163987</v>
      </c>
    </row>
    <row r="164" spans="5:15" ht="11.25">
      <c r="E164" s="13">
        <v>780</v>
      </c>
      <c r="F164" s="13">
        <f t="shared" si="16"/>
        <v>11700</v>
      </c>
      <c r="G164" s="24">
        <f t="shared" si="17"/>
        <v>38088.67160812859</v>
      </c>
      <c r="H164" s="15">
        <f t="shared" si="22"/>
        <v>10.220842120013973</v>
      </c>
      <c r="I164" s="27">
        <f>H164*$C$29*$C$9</f>
        <v>17.347882537494122</v>
      </c>
      <c r="J164" s="15">
        <f t="shared" si="18"/>
        <v>12.4956</v>
      </c>
      <c r="K164" s="16">
        <f t="shared" si="19"/>
        <v>72.02954004901264</v>
      </c>
      <c r="L164" s="7"/>
      <c r="M164" s="14">
        <f t="shared" si="20"/>
        <v>138.11948810829693</v>
      </c>
      <c r="N164" s="14">
        <f t="shared" si="21"/>
        <v>2344.308451012719</v>
      </c>
      <c r="O164" s="15">
        <f t="shared" si="23"/>
        <v>1.8754467608101753</v>
      </c>
    </row>
    <row r="165" spans="5:15" ht="11.25">
      <c r="E165" s="13">
        <v>785</v>
      </c>
      <c r="F165" s="13">
        <f t="shared" si="16"/>
        <v>11775</v>
      </c>
      <c r="G165" s="24">
        <f t="shared" si="17"/>
        <v>38332.82975946275</v>
      </c>
      <c r="H165" s="15">
        <f t="shared" si="22"/>
        <v>10.275915387232205</v>
      </c>
      <c r="I165" s="27">
        <f>H165*$C$29*$C$9</f>
        <v>17.441358648311553</v>
      </c>
      <c r="J165" s="15">
        <f t="shared" si="18"/>
        <v>12.575700000000001</v>
      </c>
      <c r="K165" s="16">
        <f t="shared" si="19"/>
        <v>72.10275445610091</v>
      </c>
      <c r="L165" s="7"/>
      <c r="M165" s="14">
        <f t="shared" si="20"/>
        <v>138.86372144908384</v>
      </c>
      <c r="N165" s="14">
        <f t="shared" si="21"/>
        <v>2356.9403578799393</v>
      </c>
      <c r="O165" s="15">
        <f t="shared" si="23"/>
        <v>1.8855522863039516</v>
      </c>
    </row>
    <row r="166" spans="5:15" ht="11.25">
      <c r="E166" s="13">
        <v>790</v>
      </c>
      <c r="F166" s="13">
        <f t="shared" si="16"/>
        <v>11850</v>
      </c>
      <c r="G166" s="24">
        <f t="shared" si="17"/>
        <v>38576.98791079691</v>
      </c>
      <c r="H166" s="15">
        <f t="shared" si="22"/>
        <v>10.330988654450435</v>
      </c>
      <c r="I166" s="27">
        <f>H166*$C$29*$C$9</f>
        <v>17.534834759128984</v>
      </c>
      <c r="J166" s="15">
        <f t="shared" si="18"/>
        <v>12.655800000000001</v>
      </c>
      <c r="K166" s="16">
        <f t="shared" si="19"/>
        <v>72.17518826866127</v>
      </c>
      <c r="L166" s="7"/>
      <c r="M166" s="14">
        <f t="shared" si="20"/>
        <v>139.60795478987075</v>
      </c>
      <c r="N166" s="14">
        <f t="shared" si="21"/>
        <v>2369.57226474716</v>
      </c>
      <c r="O166" s="15">
        <f t="shared" si="23"/>
        <v>1.895657811797728</v>
      </c>
    </row>
    <row r="167" spans="5:15" ht="11.25">
      <c r="E167" s="13">
        <v>795</v>
      </c>
      <c r="F167" s="13">
        <f t="shared" si="16"/>
        <v>11925</v>
      </c>
      <c r="G167" s="24">
        <f t="shared" si="17"/>
        <v>38821.14606213107</v>
      </c>
      <c r="H167" s="15">
        <f t="shared" si="22"/>
        <v>10.386061921668666</v>
      </c>
      <c r="I167" s="27">
        <f>H167*$C$29*$C$9</f>
        <v>17.628310869946414</v>
      </c>
      <c r="J167" s="15">
        <f t="shared" si="18"/>
        <v>12.7359</v>
      </c>
      <c r="K167" s="16">
        <f t="shared" si="19"/>
        <v>72.24685390426583</v>
      </c>
      <c r="L167" s="7"/>
      <c r="M167" s="14">
        <f t="shared" si="20"/>
        <v>140.35218813065765</v>
      </c>
      <c r="N167" s="14">
        <f t="shared" si="21"/>
        <v>2382.2041716143804</v>
      </c>
      <c r="O167" s="15">
        <f t="shared" si="23"/>
        <v>1.9057633372915044</v>
      </c>
    </row>
    <row r="168" spans="5:15" ht="11.25">
      <c r="E168" s="13">
        <v>800</v>
      </c>
      <c r="F168" s="13">
        <f t="shared" si="16"/>
        <v>12000</v>
      </c>
      <c r="G168" s="24">
        <f t="shared" si="17"/>
        <v>39065.30421346522</v>
      </c>
      <c r="H168" s="15">
        <f t="shared" si="22"/>
        <v>10.441135188886896</v>
      </c>
      <c r="I168" s="27">
        <f>H168*$C$29*$C$9</f>
        <v>17.721786980763845</v>
      </c>
      <c r="J168" s="15">
        <f t="shared" si="18"/>
        <v>12.816</v>
      </c>
      <c r="K168" s="16">
        <f t="shared" si="19"/>
        <v>72.31776351849369</v>
      </c>
      <c r="L168" s="7"/>
      <c r="M168" s="14">
        <f t="shared" si="20"/>
        <v>141.09642147144456</v>
      </c>
      <c r="N168" s="14">
        <f t="shared" si="21"/>
        <v>2394.8360784816005</v>
      </c>
      <c r="O168" s="15">
        <f t="shared" si="23"/>
        <v>1.9158688627852805</v>
      </c>
    </row>
    <row r="169" spans="5:15" ht="11.25">
      <c r="E169" s="13">
        <v>805</v>
      </c>
      <c r="F169" s="13">
        <f t="shared" si="16"/>
        <v>12075</v>
      </c>
      <c r="G169" s="24">
        <f t="shared" si="17"/>
        <v>39309.46236479938</v>
      </c>
      <c r="H169" s="15">
        <f t="shared" si="22"/>
        <v>10.496208456105128</v>
      </c>
      <c r="I169" s="27">
        <f>H169*$C$29*$C$9</f>
        <v>17.81526309158128</v>
      </c>
      <c r="J169" s="15">
        <f t="shared" si="18"/>
        <v>12.8961</v>
      </c>
      <c r="K169" s="16">
        <f t="shared" si="19"/>
        <v>72.38792901180415</v>
      </c>
      <c r="L169" s="7"/>
      <c r="M169" s="14">
        <f t="shared" si="20"/>
        <v>141.84065481223143</v>
      </c>
      <c r="N169" s="14">
        <f t="shared" si="21"/>
        <v>2407.467985348821</v>
      </c>
      <c r="O169" s="15">
        <f t="shared" si="23"/>
        <v>1.9259743882790568</v>
      </c>
    </row>
    <row r="170" spans="5:15" ht="11.25">
      <c r="E170" s="13">
        <v>810</v>
      </c>
      <c r="F170" s="13">
        <f t="shared" si="16"/>
        <v>12150</v>
      </c>
      <c r="G170" s="24">
        <f t="shared" si="17"/>
        <v>39553.62051613354</v>
      </c>
      <c r="H170" s="15">
        <f t="shared" si="22"/>
        <v>10.55128172332336</v>
      </c>
      <c r="I170" s="27">
        <f>H170*$C$29*$C$9</f>
        <v>17.90873920239871</v>
      </c>
      <c r="J170" s="15">
        <f t="shared" si="18"/>
        <v>12.9762</v>
      </c>
      <c r="K170" s="16">
        <f t="shared" si="19"/>
        <v>72.45736203619492</v>
      </c>
      <c r="L170" s="7"/>
      <c r="M170" s="14">
        <f t="shared" si="20"/>
        <v>142.58488815301837</v>
      </c>
      <c r="N170" s="14">
        <f t="shared" si="21"/>
        <v>2420.099892216042</v>
      </c>
      <c r="O170" s="15">
        <f t="shared" si="23"/>
        <v>1.9360799137728337</v>
      </c>
    </row>
    <row r="171" spans="5:15" ht="11.25">
      <c r="E171" s="13">
        <v>815</v>
      </c>
      <c r="F171" s="13">
        <f t="shared" si="16"/>
        <v>12225</v>
      </c>
      <c r="G171" s="24">
        <f t="shared" si="17"/>
        <v>39797.7786674677</v>
      </c>
      <c r="H171" s="15">
        <f t="shared" si="22"/>
        <v>10.60635499054159</v>
      </c>
      <c r="I171" s="27">
        <f>H171*$C$29*$C$9</f>
        <v>18.00221531321614</v>
      </c>
      <c r="J171" s="15">
        <f t="shared" si="18"/>
        <v>13.0563</v>
      </c>
      <c r="K171" s="16">
        <f t="shared" si="19"/>
        <v>72.52607400165274</v>
      </c>
      <c r="L171" s="7"/>
      <c r="M171" s="14">
        <f t="shared" si="20"/>
        <v>143.32912149380525</v>
      </c>
      <c r="N171" s="14">
        <f t="shared" si="21"/>
        <v>2432.731799083262</v>
      </c>
      <c r="O171" s="15">
        <f t="shared" si="23"/>
        <v>1.9461854392666098</v>
      </c>
    </row>
    <row r="172" spans="5:15" ht="11.25">
      <c r="E172" s="13">
        <v>820</v>
      </c>
      <c r="F172" s="13">
        <f t="shared" si="16"/>
        <v>12300</v>
      </c>
      <c r="G172" s="24">
        <f t="shared" si="17"/>
        <v>40041.936818801856</v>
      </c>
      <c r="H172" s="15">
        <f t="shared" si="22"/>
        <v>10.661428257759821</v>
      </c>
      <c r="I172" s="27">
        <f>H172*$C$29*$C$9</f>
        <v>18.09569142403357</v>
      </c>
      <c r="J172" s="15">
        <f t="shared" si="18"/>
        <v>13.136400000000002</v>
      </c>
      <c r="K172" s="16">
        <f t="shared" si="19"/>
        <v>72.59407608240409</v>
      </c>
      <c r="L172" s="7"/>
      <c r="M172" s="14">
        <f t="shared" si="20"/>
        <v>144.07335483459218</v>
      </c>
      <c r="N172" s="14">
        <f t="shared" si="21"/>
        <v>2445.3637059504827</v>
      </c>
      <c r="O172" s="15">
        <f t="shared" si="23"/>
        <v>1.956290964760386</v>
      </c>
    </row>
    <row r="173" spans="5:15" ht="11.25">
      <c r="E173" s="13">
        <v>825</v>
      </c>
      <c r="F173" s="13">
        <f t="shared" si="16"/>
        <v>12375</v>
      </c>
      <c r="G173" s="24">
        <f t="shared" si="17"/>
        <v>40286.094970136015</v>
      </c>
      <c r="H173" s="15">
        <f t="shared" si="22"/>
        <v>10.716501524978053</v>
      </c>
      <c r="I173" s="27">
        <f>H173*$C$29*$C$9</f>
        <v>18.189167534851006</v>
      </c>
      <c r="J173" s="15">
        <f t="shared" si="18"/>
        <v>13.2165</v>
      </c>
      <c r="K173" s="16">
        <f t="shared" si="19"/>
        <v>72.66137922297312</v>
      </c>
      <c r="L173" s="7"/>
      <c r="M173" s="14">
        <f t="shared" si="20"/>
        <v>144.8175881753791</v>
      </c>
      <c r="N173" s="14">
        <f t="shared" si="21"/>
        <v>2457.995612817703</v>
      </c>
      <c r="O173" s="15">
        <f t="shared" si="23"/>
        <v>1.9663964902541626</v>
      </c>
    </row>
    <row r="174" spans="5:15" ht="11.25">
      <c r="E174" s="13">
        <v>830</v>
      </c>
      <c r="F174" s="13">
        <f t="shared" si="16"/>
        <v>12450</v>
      </c>
      <c r="G174" s="24">
        <f t="shared" si="17"/>
        <v>40530.253121470174</v>
      </c>
      <c r="H174" s="15">
        <f t="shared" si="22"/>
        <v>10.771574792196285</v>
      </c>
      <c r="I174" s="27">
        <f>H174*$C$29*$C$9</f>
        <v>18.28264364566844</v>
      </c>
      <c r="J174" s="15">
        <f t="shared" si="18"/>
        <v>13.2966</v>
      </c>
      <c r="K174" s="16">
        <f t="shared" si="19"/>
        <v>72.72799414405398</v>
      </c>
      <c r="L174" s="7"/>
      <c r="M174" s="14">
        <f t="shared" si="20"/>
        <v>145.56182151616602</v>
      </c>
      <c r="N174" s="14">
        <f t="shared" si="21"/>
        <v>2470.627519684924</v>
      </c>
      <c r="O174" s="15">
        <f t="shared" si="23"/>
        <v>1.9765020157479396</v>
      </c>
    </row>
    <row r="175" spans="5:15" ht="11.25">
      <c r="E175" s="13">
        <v>835</v>
      </c>
      <c r="F175" s="13">
        <f t="shared" si="16"/>
        <v>12525</v>
      </c>
      <c r="G175" s="24">
        <f t="shared" si="17"/>
        <v>40774.411272804326</v>
      </c>
      <c r="H175" s="15">
        <f t="shared" si="22"/>
        <v>10.826648059414515</v>
      </c>
      <c r="I175" s="27">
        <f>H175*$C$29*$C$9</f>
        <v>18.376119756485867</v>
      </c>
      <c r="J175" s="15">
        <f t="shared" si="18"/>
        <v>13.376700000000001</v>
      </c>
      <c r="K175" s="16">
        <f t="shared" si="19"/>
        <v>72.7939313482036</v>
      </c>
      <c r="L175" s="7"/>
      <c r="M175" s="14">
        <f t="shared" si="20"/>
        <v>146.3060548569529</v>
      </c>
      <c r="N175" s="14">
        <f t="shared" si="21"/>
        <v>2483.2594265521443</v>
      </c>
      <c r="O175" s="15">
        <f t="shared" si="23"/>
        <v>1.9866075412417155</v>
      </c>
    </row>
    <row r="176" spans="5:15" ht="11.25">
      <c r="E176" s="13">
        <v>840</v>
      </c>
      <c r="F176" s="13">
        <f t="shared" si="16"/>
        <v>12600</v>
      </c>
      <c r="G176" s="24">
        <f t="shared" si="17"/>
        <v>41018.569424138484</v>
      </c>
      <c r="H176" s="15">
        <f t="shared" si="22"/>
        <v>10.881721326632746</v>
      </c>
      <c r="I176" s="27">
        <f>H176*$C$29*$C$9</f>
        <v>18.4695958673033</v>
      </c>
      <c r="J176" s="15">
        <f t="shared" si="18"/>
        <v>13.456800000000001</v>
      </c>
      <c r="K176" s="16">
        <f t="shared" si="19"/>
        <v>72.85920112536168</v>
      </c>
      <c r="L176" s="7"/>
      <c r="M176" s="14">
        <f t="shared" si="20"/>
        <v>147.0502881977398</v>
      </c>
      <c r="N176" s="14">
        <f t="shared" si="21"/>
        <v>2495.891333419365</v>
      </c>
      <c r="O176" s="15">
        <f t="shared" si="23"/>
        <v>1.996713066735492</v>
      </c>
    </row>
    <row r="177" spans="5:15" ht="11.25">
      <c r="E177" s="13">
        <v>845</v>
      </c>
      <c r="F177" s="13">
        <f t="shared" si="16"/>
        <v>12675</v>
      </c>
      <c r="G177" s="24">
        <f t="shared" si="17"/>
        <v>41262.72757547264</v>
      </c>
      <c r="H177" s="15">
        <f t="shared" si="22"/>
        <v>10.936794593850976</v>
      </c>
      <c r="I177" s="27">
        <f>H177*$C$29*$C$9</f>
        <v>18.563071978120732</v>
      </c>
      <c r="J177" s="15">
        <f t="shared" si="18"/>
        <v>13.536900000000001</v>
      </c>
      <c r="K177" s="16">
        <f t="shared" si="19"/>
        <v>72.92381355820415</v>
      </c>
      <c r="L177" s="7"/>
      <c r="M177" s="14">
        <f t="shared" si="20"/>
        <v>147.7945215385267</v>
      </c>
      <c r="N177" s="14">
        <f t="shared" si="21"/>
        <v>2508.523240286585</v>
      </c>
      <c r="O177" s="15">
        <f t="shared" si="23"/>
        <v>2.0068185922292683</v>
      </c>
    </row>
    <row r="178" spans="5:15" ht="11.25">
      <c r="E178" s="13">
        <v>850</v>
      </c>
      <c r="F178" s="13">
        <f t="shared" si="16"/>
        <v>12750</v>
      </c>
      <c r="G178" s="24">
        <f t="shared" si="17"/>
        <v>41506.8857268068</v>
      </c>
      <c r="H178" s="15">
        <f t="shared" si="22"/>
        <v>10.991867861069208</v>
      </c>
      <c r="I178" s="27">
        <f>H178*$C$29*$C$9</f>
        <v>18.656548088938163</v>
      </c>
      <c r="J178" s="15">
        <f t="shared" si="18"/>
        <v>13.617</v>
      </c>
      <c r="K178" s="16">
        <f t="shared" si="19"/>
        <v>72.98777852733535</v>
      </c>
      <c r="L178" s="7"/>
      <c r="M178" s="14">
        <f t="shared" si="20"/>
        <v>148.53875487931361</v>
      </c>
      <c r="N178" s="14">
        <f t="shared" si="21"/>
        <v>2521.155147153806</v>
      </c>
      <c r="O178" s="15">
        <f t="shared" si="23"/>
        <v>2.0169241177230446</v>
      </c>
    </row>
    <row r="179" spans="5:15" ht="11.25">
      <c r="E179" s="13">
        <v>855</v>
      </c>
      <c r="F179" s="13">
        <f t="shared" si="16"/>
        <v>12825</v>
      </c>
      <c r="G179" s="24">
        <f t="shared" si="17"/>
        <v>41751.04387814096</v>
      </c>
      <c r="H179" s="15">
        <f t="shared" si="22"/>
        <v>11.04694112828744</v>
      </c>
      <c r="I179" s="27">
        <f>H179*$C$29*$C$9</f>
        <v>18.750024199755597</v>
      </c>
      <c r="J179" s="15">
        <f t="shared" si="18"/>
        <v>13.6971</v>
      </c>
      <c r="K179" s="16">
        <f t="shared" si="19"/>
        <v>73.05110571632511</v>
      </c>
      <c r="L179" s="7"/>
      <c r="M179" s="14">
        <f t="shared" si="20"/>
        <v>149.28298822010052</v>
      </c>
      <c r="N179" s="14">
        <f t="shared" si="21"/>
        <v>2533.7870540210265</v>
      </c>
      <c r="O179" s="15">
        <f t="shared" si="23"/>
        <v>2.0270296432168213</v>
      </c>
    </row>
    <row r="180" spans="5:15" ht="11.25">
      <c r="E180" s="13">
        <v>860</v>
      </c>
      <c r="F180" s="13">
        <f t="shared" si="16"/>
        <v>12900</v>
      </c>
      <c r="G180" s="24">
        <f t="shared" si="17"/>
        <v>41995.20202947512</v>
      </c>
      <c r="H180" s="15">
        <f t="shared" si="22"/>
        <v>11.102014395505671</v>
      </c>
      <c r="I180" s="27">
        <f>H180*$C$29*$C$9</f>
        <v>18.843500310573027</v>
      </c>
      <c r="J180" s="15">
        <f t="shared" si="18"/>
        <v>13.7772</v>
      </c>
      <c r="K180" s="16">
        <f t="shared" si="19"/>
        <v>73.11380461659589</v>
      </c>
      <c r="L180" s="7"/>
      <c r="M180" s="14">
        <f t="shared" si="20"/>
        <v>150.02722156088743</v>
      </c>
      <c r="N180" s="14">
        <f t="shared" si="21"/>
        <v>2546.4189608882466</v>
      </c>
      <c r="O180" s="15">
        <f t="shared" si="23"/>
        <v>2.0371351687105976</v>
      </c>
    </row>
    <row r="181" spans="5:15" ht="11.25">
      <c r="E181" s="13">
        <v>865</v>
      </c>
      <c r="F181" s="13">
        <f t="shared" si="16"/>
        <v>12975</v>
      </c>
      <c r="G181" s="24">
        <f t="shared" si="17"/>
        <v>42239.36018080927</v>
      </c>
      <c r="H181" s="15">
        <f t="shared" si="22"/>
        <v>11.157087662723901</v>
      </c>
      <c r="I181" s="27">
        <f>H181*$C$29*$C$9</f>
        <v>18.936976421390458</v>
      </c>
      <c r="J181" s="15">
        <f t="shared" si="18"/>
        <v>13.8573</v>
      </c>
      <c r="K181" s="16">
        <f t="shared" si="19"/>
        <v>73.17588453216504</v>
      </c>
      <c r="L181" s="7"/>
      <c r="M181" s="14">
        <f t="shared" si="20"/>
        <v>150.77145490167433</v>
      </c>
      <c r="N181" s="14">
        <f t="shared" si="21"/>
        <v>2559.050867755467</v>
      </c>
      <c r="O181" s="15">
        <f t="shared" si="23"/>
        <v>2.047240694204374</v>
      </c>
    </row>
    <row r="182" spans="5:15" ht="11.25">
      <c r="E182" s="13">
        <v>870</v>
      </c>
      <c r="F182" s="13">
        <f t="shared" si="16"/>
        <v>13050</v>
      </c>
      <c r="G182" s="24">
        <f t="shared" si="17"/>
        <v>42483.51833214343</v>
      </c>
      <c r="H182" s="15">
        <f t="shared" si="22"/>
        <v>11.212160929942131</v>
      </c>
      <c r="I182" s="27">
        <f>H182*$C$29*$C$9</f>
        <v>19.03045253220789</v>
      </c>
      <c r="J182" s="15">
        <f t="shared" si="18"/>
        <v>13.937400000000002</v>
      </c>
      <c r="K182" s="16">
        <f t="shared" si="19"/>
        <v>73.23735458424751</v>
      </c>
      <c r="L182" s="7"/>
      <c r="M182" s="14">
        <f t="shared" si="20"/>
        <v>151.5156882424612</v>
      </c>
      <c r="N182" s="14">
        <f t="shared" si="21"/>
        <v>2571.6827746226872</v>
      </c>
      <c r="O182" s="15">
        <f t="shared" si="23"/>
        <v>2.05734621969815</v>
      </c>
    </row>
    <row r="183" spans="5:15" ht="11.25">
      <c r="E183" s="13">
        <v>875</v>
      </c>
      <c r="F183" s="13">
        <f t="shared" si="16"/>
        <v>13125</v>
      </c>
      <c r="G183" s="24">
        <f t="shared" si="17"/>
        <v>42727.67648347759</v>
      </c>
      <c r="H183" s="15">
        <f t="shared" si="22"/>
        <v>11.267234197160363</v>
      </c>
      <c r="I183" s="27">
        <f>H183*$C$29*$C$9</f>
        <v>19.12392864302532</v>
      </c>
      <c r="J183" s="15">
        <f t="shared" si="18"/>
        <v>14.0175</v>
      </c>
      <c r="K183" s="16">
        <f t="shared" si="19"/>
        <v>73.29822371572338</v>
      </c>
      <c r="L183" s="7"/>
      <c r="M183" s="14">
        <f t="shared" si="20"/>
        <v>152.25992158324814</v>
      </c>
      <c r="N183" s="14">
        <f t="shared" si="21"/>
        <v>2584.3146814899083</v>
      </c>
      <c r="O183" s="15">
        <f t="shared" si="23"/>
        <v>2.0674517451919265</v>
      </c>
    </row>
    <row r="184" spans="5:15" ht="11.25">
      <c r="E184" s="13">
        <v>880</v>
      </c>
      <c r="F184" s="13">
        <f t="shared" si="16"/>
        <v>13200</v>
      </c>
      <c r="G184" s="24">
        <f t="shared" si="17"/>
        <v>42971.83463481174</v>
      </c>
      <c r="H184" s="15">
        <f t="shared" si="22"/>
        <v>11.322307464378593</v>
      </c>
      <c r="I184" s="27">
        <f>H184*$C$29*$C$9</f>
        <v>19.21740475384275</v>
      </c>
      <c r="J184" s="15">
        <f t="shared" si="18"/>
        <v>14.0976</v>
      </c>
      <c r="K184" s="16">
        <f t="shared" si="19"/>
        <v>73.3585006954751</v>
      </c>
      <c r="L184" s="7"/>
      <c r="M184" s="14">
        <f t="shared" si="20"/>
        <v>153.00415492403502</v>
      </c>
      <c r="N184" s="14">
        <f t="shared" si="21"/>
        <v>2596.9465883571283</v>
      </c>
      <c r="O184" s="15">
        <f t="shared" si="23"/>
        <v>2.077557270685703</v>
      </c>
    </row>
    <row r="185" spans="5:15" ht="11.25">
      <c r="E185" s="13">
        <v>885</v>
      </c>
      <c r="F185" s="13">
        <f t="shared" si="16"/>
        <v>13275</v>
      </c>
      <c r="G185" s="24">
        <f t="shared" si="17"/>
        <v>43215.99278614591</v>
      </c>
      <c r="H185" s="15">
        <f t="shared" si="22"/>
        <v>11.377380731596826</v>
      </c>
      <c r="I185" s="27">
        <f>H185*$C$29*$C$9</f>
        <v>19.310880864660184</v>
      </c>
      <c r="J185" s="15">
        <f t="shared" si="18"/>
        <v>14.177700000000002</v>
      </c>
      <c r="K185" s="16">
        <f t="shared" si="19"/>
        <v>73.4181941225988</v>
      </c>
      <c r="L185" s="7"/>
      <c r="M185" s="14">
        <f t="shared" si="20"/>
        <v>153.74838826482198</v>
      </c>
      <c r="N185" s="14">
        <f t="shared" si="21"/>
        <v>2609.578495224349</v>
      </c>
      <c r="O185" s="15">
        <f t="shared" si="23"/>
        <v>2.087662796179479</v>
      </c>
    </row>
    <row r="186" spans="5:15" ht="11.25">
      <c r="E186" s="13">
        <v>890</v>
      </c>
      <c r="F186" s="13">
        <f t="shared" si="16"/>
        <v>13350</v>
      </c>
      <c r="G186" s="24">
        <f t="shared" si="17"/>
        <v>43460.150937480066</v>
      </c>
      <c r="H186" s="15">
        <f t="shared" si="22"/>
        <v>11.432453998815058</v>
      </c>
      <c r="I186" s="27">
        <f>H186*$C$29*$C$9</f>
        <v>19.40435697547762</v>
      </c>
      <c r="J186" s="15">
        <f t="shared" si="18"/>
        <v>14.2578</v>
      </c>
      <c r="K186" s="16">
        <f t="shared" si="19"/>
        <v>73.47731243049375</v>
      </c>
      <c r="L186" s="7"/>
      <c r="M186" s="14">
        <f t="shared" si="20"/>
        <v>154.4926216056089</v>
      </c>
      <c r="N186" s="14">
        <f t="shared" si="21"/>
        <v>2622.21040209157</v>
      </c>
      <c r="O186" s="15">
        <f t="shared" si="23"/>
        <v>2.097768321673256</v>
      </c>
    </row>
    <row r="187" spans="5:15" ht="11.25">
      <c r="E187" s="13">
        <v>895</v>
      </c>
      <c r="F187" s="13">
        <f t="shared" si="16"/>
        <v>13425</v>
      </c>
      <c r="G187" s="24">
        <f t="shared" si="17"/>
        <v>43704.30908881422</v>
      </c>
      <c r="H187" s="15">
        <f t="shared" si="22"/>
        <v>11.487527266033286</v>
      </c>
      <c r="I187" s="27">
        <f>H187*$C$29*$C$9</f>
        <v>19.497833086295046</v>
      </c>
      <c r="J187" s="15">
        <f t="shared" si="18"/>
        <v>14.337900000000001</v>
      </c>
      <c r="K187" s="16">
        <f t="shared" si="19"/>
        <v>73.53586389083439</v>
      </c>
      <c r="L187" s="7"/>
      <c r="M187" s="14">
        <f t="shared" si="20"/>
        <v>155.23685494639574</v>
      </c>
      <c r="N187" s="14">
        <f t="shared" si="21"/>
        <v>2634.84230895879</v>
      </c>
      <c r="O187" s="15">
        <f t="shared" si="23"/>
        <v>2.107873847167032</v>
      </c>
    </row>
    <row r="188" spans="5:15" ht="11.25">
      <c r="E188" s="13">
        <v>900</v>
      </c>
      <c r="F188" s="13">
        <f t="shared" si="16"/>
        <v>13500</v>
      </c>
      <c r="G188" s="24">
        <f t="shared" si="17"/>
        <v>43948.46724014838</v>
      </c>
      <c r="H188" s="15">
        <f t="shared" si="22"/>
        <v>11.542600533251518</v>
      </c>
      <c r="I188" s="27">
        <f>H188*$C$29*$C$9</f>
        <v>19.591309197112476</v>
      </c>
      <c r="J188" s="15">
        <f t="shared" si="18"/>
        <v>14.418000000000001</v>
      </c>
      <c r="K188" s="16">
        <f t="shared" si="19"/>
        <v>73.59385661742832</v>
      </c>
      <c r="L188" s="7"/>
      <c r="M188" s="14">
        <f t="shared" si="20"/>
        <v>155.98108828718267</v>
      </c>
      <c r="N188" s="14">
        <f t="shared" si="21"/>
        <v>2647.47421582601</v>
      </c>
      <c r="O188" s="15">
        <f t="shared" si="23"/>
        <v>2.1179793726608085</v>
      </c>
    </row>
    <row r="189" spans="5:15" ht="11.25">
      <c r="E189" s="13">
        <v>905</v>
      </c>
      <c r="F189" s="13">
        <f t="shared" si="16"/>
        <v>13575</v>
      </c>
      <c r="G189" s="24">
        <f t="shared" si="17"/>
        <v>44192.625391482536</v>
      </c>
      <c r="H189" s="15">
        <f t="shared" si="22"/>
        <v>11.59767380046975</v>
      </c>
      <c r="I189" s="27">
        <f>H189*$C$29*$C$9</f>
        <v>19.68478530792991</v>
      </c>
      <c r="J189" s="15">
        <f t="shared" si="18"/>
        <v>14.4981</v>
      </c>
      <c r="K189" s="16">
        <f t="shared" si="19"/>
        <v>73.65129856996468</v>
      </c>
      <c r="L189" s="7"/>
      <c r="M189" s="14">
        <f t="shared" si="20"/>
        <v>156.72532162796958</v>
      </c>
      <c r="N189" s="14">
        <f t="shared" si="21"/>
        <v>2660.106122693231</v>
      </c>
      <c r="O189" s="15">
        <f t="shared" si="23"/>
        <v>2.128084898154585</v>
      </c>
    </row>
    <row r="190" spans="5:15" ht="11.25">
      <c r="E190" s="13">
        <v>910</v>
      </c>
      <c r="F190" s="13">
        <f t="shared" si="16"/>
        <v>13650</v>
      </c>
      <c r="G190" s="24">
        <f t="shared" si="17"/>
        <v>44436.78354281669</v>
      </c>
      <c r="H190" s="15">
        <f t="shared" si="22"/>
        <v>11.65274706768798</v>
      </c>
      <c r="I190" s="27">
        <f>H190*$C$29*$C$9</f>
        <v>19.778261418747338</v>
      </c>
      <c r="J190" s="15">
        <f t="shared" si="18"/>
        <v>14.5782</v>
      </c>
      <c r="K190" s="16">
        <f t="shared" si="19"/>
        <v>73.70819755765629</v>
      </c>
      <c r="L190" s="7"/>
      <c r="M190" s="14">
        <f t="shared" si="20"/>
        <v>157.46955496875648</v>
      </c>
      <c r="N190" s="14">
        <f t="shared" si="21"/>
        <v>2672.7380295604507</v>
      </c>
      <c r="O190" s="15">
        <f t="shared" si="23"/>
        <v>2.1381904236483606</v>
      </c>
    </row>
    <row r="191" spans="5:15" ht="11.25">
      <c r="E191" s="13">
        <v>915</v>
      </c>
      <c r="F191" s="13">
        <f t="shared" si="16"/>
        <v>13725</v>
      </c>
      <c r="G191" s="24">
        <f t="shared" si="17"/>
        <v>44680.941694150846</v>
      </c>
      <c r="H191" s="15">
        <f t="shared" si="22"/>
        <v>11.707820334906211</v>
      </c>
      <c r="I191" s="27">
        <f>H191*$C$29*$C$9</f>
        <v>19.871737529564772</v>
      </c>
      <c r="J191" s="15">
        <f t="shared" si="18"/>
        <v>14.6583</v>
      </c>
      <c r="K191" s="16">
        <f t="shared" si="19"/>
        <v>73.76456124277847</v>
      </c>
      <c r="L191" s="7"/>
      <c r="M191" s="14">
        <f t="shared" si="20"/>
        <v>158.2137883095434</v>
      </c>
      <c r="N191" s="14">
        <f t="shared" si="21"/>
        <v>2685.3699364276717</v>
      </c>
      <c r="O191" s="15">
        <f t="shared" si="23"/>
        <v>2.148295949142138</v>
      </c>
    </row>
    <row r="192" spans="5:15" ht="11.25">
      <c r="E192" s="13">
        <v>920</v>
      </c>
      <c r="F192" s="13">
        <f t="shared" si="16"/>
        <v>13800</v>
      </c>
      <c r="G192" s="24">
        <f t="shared" si="17"/>
        <v>44925.09984548501</v>
      </c>
      <c r="H192" s="15">
        <f t="shared" si="22"/>
        <v>11.762893602124443</v>
      </c>
      <c r="I192" s="27">
        <f>H192*$C$29*$C$9</f>
        <v>19.965213640382203</v>
      </c>
      <c r="J192" s="15">
        <f t="shared" si="18"/>
        <v>14.738400000000002</v>
      </c>
      <c r="K192" s="16">
        <f t="shared" si="19"/>
        <v>73.8203971441092</v>
      </c>
      <c r="L192" s="7"/>
      <c r="M192" s="14">
        <f t="shared" si="20"/>
        <v>158.9580216503303</v>
      </c>
      <c r="N192" s="14">
        <f t="shared" si="21"/>
        <v>2698.0018432948923</v>
      </c>
      <c r="O192" s="15">
        <f t="shared" si="23"/>
        <v>2.1584014746359137</v>
      </c>
    </row>
    <row r="193" spans="5:15" ht="11.25">
      <c r="E193" s="13">
        <v>925</v>
      </c>
      <c r="F193" s="13">
        <f t="shared" si="16"/>
        <v>13875</v>
      </c>
      <c r="G193" s="24">
        <f t="shared" si="17"/>
        <v>45169.257996819164</v>
      </c>
      <c r="H193" s="15">
        <f t="shared" si="22"/>
        <v>11.817966869342673</v>
      </c>
      <c r="I193" s="27">
        <f>H193*$C$29*$C$9</f>
        <v>20.058689751199633</v>
      </c>
      <c r="J193" s="15">
        <f t="shared" si="18"/>
        <v>14.8185</v>
      </c>
      <c r="K193" s="16">
        <f t="shared" si="19"/>
        <v>73.87571264027234</v>
      </c>
      <c r="L193" s="7"/>
      <c r="M193" s="14">
        <f t="shared" si="20"/>
        <v>159.7022549911172</v>
      </c>
      <c r="N193" s="14">
        <f t="shared" si="21"/>
        <v>2710.6337501621124</v>
      </c>
      <c r="O193" s="15">
        <f t="shared" si="23"/>
        <v>2.16850700012969</v>
      </c>
    </row>
    <row r="194" spans="5:15" ht="11.25">
      <c r="E194" s="13">
        <v>930</v>
      </c>
      <c r="F194" s="13">
        <f t="shared" si="16"/>
        <v>13950</v>
      </c>
      <c r="G194" s="24">
        <f t="shared" si="17"/>
        <v>45413.41614815332</v>
      </c>
      <c r="H194" s="15">
        <f t="shared" si="22"/>
        <v>11.873040136560904</v>
      </c>
      <c r="I194" s="27">
        <f>H194*$C$29*$C$9</f>
        <v>20.152165862017068</v>
      </c>
      <c r="J194" s="15">
        <f t="shared" si="18"/>
        <v>14.8986</v>
      </c>
      <c r="K194" s="16">
        <f t="shared" si="19"/>
        <v>73.93051497298848</v>
      </c>
      <c r="L194" s="7"/>
      <c r="M194" s="14">
        <f t="shared" si="20"/>
        <v>160.4464883319041</v>
      </c>
      <c r="N194" s="14">
        <f t="shared" si="21"/>
        <v>2723.2656570293334</v>
      </c>
      <c r="O194" s="15">
        <f t="shared" si="23"/>
        <v>2.1786125256234667</v>
      </c>
    </row>
    <row r="195" spans="5:15" ht="11.25">
      <c r="E195" s="13">
        <v>935</v>
      </c>
      <c r="F195" s="13">
        <f t="shared" si="16"/>
        <v>14025</v>
      </c>
      <c r="G195" s="24">
        <f t="shared" si="17"/>
        <v>45657.57429948748</v>
      </c>
      <c r="H195" s="15">
        <f t="shared" si="22"/>
        <v>11.928113403779136</v>
      </c>
      <c r="I195" s="27">
        <f>H195*$C$29*$C$9</f>
        <v>20.2456419728345</v>
      </c>
      <c r="J195" s="15">
        <f t="shared" si="18"/>
        <v>14.978700000000002</v>
      </c>
      <c r="K195" s="16">
        <f t="shared" si="19"/>
        <v>73.98481125023521</v>
      </c>
      <c r="L195" s="7"/>
      <c r="M195" s="14">
        <f t="shared" si="20"/>
        <v>161.190721672691</v>
      </c>
      <c r="N195" s="14">
        <f t="shared" si="21"/>
        <v>2735.8975638965535</v>
      </c>
      <c r="O195" s="15">
        <f t="shared" si="23"/>
        <v>2.188718051117243</v>
      </c>
    </row>
    <row r="196" spans="5:15" ht="11.25">
      <c r="E196" s="13">
        <v>940</v>
      </c>
      <c r="F196" s="13">
        <f t="shared" si="16"/>
        <v>14100</v>
      </c>
      <c r="G196" s="24">
        <f t="shared" si="17"/>
        <v>45901.73245082164</v>
      </c>
      <c r="H196" s="15">
        <f t="shared" si="22"/>
        <v>11.983186670997368</v>
      </c>
      <c r="I196" s="27">
        <f>H196*$C$29*$C$9</f>
        <v>20.339118083651933</v>
      </c>
      <c r="J196" s="15">
        <f t="shared" si="18"/>
        <v>15.0588</v>
      </c>
      <c r="K196" s="16">
        <f t="shared" si="19"/>
        <v>74.03860844932053</v>
      </c>
      <c r="L196" s="7"/>
      <c r="M196" s="14">
        <f t="shared" si="20"/>
        <v>161.93495501347795</v>
      </c>
      <c r="N196" s="14">
        <f t="shared" si="21"/>
        <v>2748.5294707637745</v>
      </c>
      <c r="O196" s="15">
        <f t="shared" si="23"/>
        <v>2.19882357661102</v>
      </c>
    </row>
    <row r="197" spans="5:15" ht="11.25">
      <c r="E197" s="13">
        <v>945</v>
      </c>
      <c r="F197" s="13">
        <f t="shared" si="16"/>
        <v>14175</v>
      </c>
      <c r="G197" s="24">
        <f t="shared" si="17"/>
        <v>46145.89060215579</v>
      </c>
      <c r="H197" s="15">
        <f t="shared" si="22"/>
        <v>12.038259938215598</v>
      </c>
      <c r="I197" s="27">
        <f>H197*$C$29*$C$9</f>
        <v>20.43259419446936</v>
      </c>
      <c r="J197" s="15">
        <f t="shared" si="18"/>
        <v>15.138900000000001</v>
      </c>
      <c r="K197" s="16">
        <f t="shared" si="19"/>
        <v>74.09191341987186</v>
      </c>
      <c r="L197" s="7"/>
      <c r="M197" s="14">
        <f t="shared" si="20"/>
        <v>162.67918835426482</v>
      </c>
      <c r="N197" s="14">
        <f t="shared" si="21"/>
        <v>2761.1613776309946</v>
      </c>
      <c r="O197" s="15">
        <f t="shared" si="23"/>
        <v>2.2089291021047956</v>
      </c>
    </row>
    <row r="198" spans="5:15" ht="11.25">
      <c r="E198" s="13">
        <v>950</v>
      </c>
      <c r="F198" s="13">
        <f t="shared" si="16"/>
        <v>14250</v>
      </c>
      <c r="G198" s="24">
        <f t="shared" si="17"/>
        <v>46390.04875348996</v>
      </c>
      <c r="H198" s="15">
        <f t="shared" si="22"/>
        <v>12.09333320543383</v>
      </c>
      <c r="I198" s="27">
        <f>H198*$C$29*$C$9</f>
        <v>20.526070305286794</v>
      </c>
      <c r="J198" s="15">
        <f t="shared" si="18"/>
        <v>15.219000000000001</v>
      </c>
      <c r="K198" s="16">
        <f t="shared" si="19"/>
        <v>74.14473288674317</v>
      </c>
      <c r="L198" s="7"/>
      <c r="M198" s="14">
        <f t="shared" si="20"/>
        <v>163.42342169505176</v>
      </c>
      <c r="N198" s="14">
        <f t="shared" si="21"/>
        <v>2773.793284498215</v>
      </c>
      <c r="O198" s="15">
        <f t="shared" si="23"/>
        <v>2.2190346275985724</v>
      </c>
    </row>
    <row r="199" spans="5:15" ht="11.25">
      <c r="E199" s="13">
        <v>955</v>
      </c>
      <c r="F199" s="13">
        <f t="shared" si="16"/>
        <v>14325</v>
      </c>
      <c r="G199" s="24">
        <f t="shared" si="17"/>
        <v>46634.20690482411</v>
      </c>
      <c r="H199" s="15">
        <f t="shared" si="22"/>
        <v>12.14840647265206</v>
      </c>
      <c r="I199" s="27">
        <f>H199*$C$29*$C$9</f>
        <v>20.619546416104225</v>
      </c>
      <c r="J199" s="15">
        <f t="shared" si="18"/>
        <v>15.2991</v>
      </c>
      <c r="K199" s="16">
        <f t="shared" si="19"/>
        <v>74.19707345284344</v>
      </c>
      <c r="L199" s="7"/>
      <c r="M199" s="14">
        <f t="shared" si="20"/>
        <v>164.16765503583864</v>
      </c>
      <c r="N199" s="14">
        <f t="shared" si="21"/>
        <v>2786.4251913654352</v>
      </c>
      <c r="O199" s="15">
        <f t="shared" si="23"/>
        <v>2.2291401530923483</v>
      </c>
    </row>
    <row r="200" spans="5:15" ht="11.25">
      <c r="E200" s="13">
        <v>960</v>
      </c>
      <c r="F200" s="13">
        <f aca="true" t="shared" si="24" ref="F200:F208">$C$12*E200/1000</f>
        <v>14400</v>
      </c>
      <c r="G200" s="24">
        <f aca="true" t="shared" si="25" ref="G200:G208">F200*$C$10/($C$11*PI())*60</f>
        <v>46878.36505615827</v>
      </c>
      <c r="H200" s="15">
        <f t="shared" si="22"/>
        <v>12.203479739870291</v>
      </c>
      <c r="I200" s="27">
        <f>H200*$C$29*$C$9</f>
        <v>20.713022526921655</v>
      </c>
      <c r="J200" s="15">
        <f aca="true" t="shared" si="26" ref="J200:J208">($C$8/1000)*($C$12/1000)*(F200/1000)</f>
        <v>15.3792</v>
      </c>
      <c r="K200" s="16">
        <f aca="true" t="shared" si="27" ref="K200:K208">J200/I200*100</f>
        <v>74.24894160188816</v>
      </c>
      <c r="L200" s="7"/>
      <c r="M200" s="14">
        <f aca="true" t="shared" si="28" ref="M200:M208">H200/$C$14*100</f>
        <v>164.91188837662554</v>
      </c>
      <c r="N200" s="14">
        <f aca="true" t="shared" si="29" ref="N200:N208">I200/$C$14*1000</f>
        <v>2799.0570982326562</v>
      </c>
      <c r="O200" s="15">
        <f t="shared" si="23"/>
        <v>2.239245678586125</v>
      </c>
    </row>
    <row r="201" spans="5:15" ht="11.25">
      <c r="E201" s="13">
        <v>965</v>
      </c>
      <c r="F201" s="13">
        <f t="shared" si="24"/>
        <v>14475</v>
      </c>
      <c r="G201" s="24">
        <f t="shared" si="25"/>
        <v>47122.52320749243</v>
      </c>
      <c r="H201" s="15">
        <f aca="true" t="shared" si="30" ref="H201:H208">$C$29*($C$17+$C$23+$C$24)+$C$26/1000*G201</f>
        <v>12.258553007088523</v>
      </c>
      <c r="I201" s="27">
        <f>H201*$C$29*$C$9</f>
        <v>20.80649863773909</v>
      </c>
      <c r="J201" s="15">
        <f t="shared" si="26"/>
        <v>15.4593</v>
      </c>
      <c r="K201" s="16">
        <f t="shared" si="27"/>
        <v>74.30034370107677</v>
      </c>
      <c r="L201" s="7"/>
      <c r="M201" s="14">
        <f t="shared" si="28"/>
        <v>165.65612171741247</v>
      </c>
      <c r="N201" s="14">
        <f t="shared" si="29"/>
        <v>2811.689005099877</v>
      </c>
      <c r="O201" s="15">
        <f aca="true" t="shared" si="31" ref="O201:O208">N201/1000*$C$24</f>
        <v>2.2493512040799017</v>
      </c>
    </row>
    <row r="202" spans="5:15" ht="11.25">
      <c r="E202" s="13">
        <v>970</v>
      </c>
      <c r="F202" s="13">
        <f t="shared" si="24"/>
        <v>14550</v>
      </c>
      <c r="G202" s="24">
        <f t="shared" si="25"/>
        <v>47366.68135882659</v>
      </c>
      <c r="H202" s="15">
        <f t="shared" si="30"/>
        <v>12.313626274306753</v>
      </c>
      <c r="I202" s="27">
        <f>H202*$C$29*$C$9</f>
        <v>20.899974748556517</v>
      </c>
      <c r="J202" s="15">
        <f t="shared" si="26"/>
        <v>15.539400000000002</v>
      </c>
      <c r="K202" s="16">
        <f t="shared" si="27"/>
        <v>74.3512860036984</v>
      </c>
      <c r="L202" s="7"/>
      <c r="M202" s="14">
        <f t="shared" si="28"/>
        <v>166.40035505819935</v>
      </c>
      <c r="N202" s="14">
        <f t="shared" si="29"/>
        <v>2824.320911967097</v>
      </c>
      <c r="O202" s="15">
        <f t="shared" si="31"/>
        <v>2.2594567295736776</v>
      </c>
    </row>
    <row r="203" spans="5:15" ht="11.25">
      <c r="E203" s="13">
        <v>975</v>
      </c>
      <c r="F203" s="13">
        <f t="shared" si="24"/>
        <v>14625</v>
      </c>
      <c r="G203" s="24">
        <f t="shared" si="25"/>
        <v>47610.83951016074</v>
      </c>
      <c r="H203" s="15">
        <f t="shared" si="30"/>
        <v>12.368699541524983</v>
      </c>
      <c r="I203" s="27">
        <f>H203*$C$29*$C$9</f>
        <v>20.993450859373947</v>
      </c>
      <c r="J203" s="15">
        <f t="shared" si="26"/>
        <v>15.6195</v>
      </c>
      <c r="K203" s="16">
        <f t="shared" si="27"/>
        <v>74.4017746516677</v>
      </c>
      <c r="L203" s="7"/>
      <c r="M203" s="14">
        <f t="shared" si="28"/>
        <v>167.14458839898626</v>
      </c>
      <c r="N203" s="14">
        <f t="shared" si="29"/>
        <v>2836.952818834317</v>
      </c>
      <c r="O203" s="15">
        <f t="shared" si="31"/>
        <v>2.2695622550674535</v>
      </c>
    </row>
    <row r="204" spans="5:15" ht="11.25">
      <c r="E204" s="13">
        <v>980</v>
      </c>
      <c r="F204" s="13">
        <f t="shared" si="24"/>
        <v>14700</v>
      </c>
      <c r="G204" s="24">
        <f t="shared" si="25"/>
        <v>47854.9976614949</v>
      </c>
      <c r="H204" s="15">
        <f t="shared" si="30"/>
        <v>12.423772808743214</v>
      </c>
      <c r="I204" s="27">
        <f>H204*$C$29*$C$9</f>
        <v>21.08692697019138</v>
      </c>
      <c r="J204" s="15">
        <f t="shared" si="26"/>
        <v>15.6996</v>
      </c>
      <c r="K204" s="16">
        <f t="shared" si="27"/>
        <v>74.45181567799357</v>
      </c>
      <c r="L204" s="7"/>
      <c r="M204" s="14">
        <f t="shared" si="28"/>
        <v>167.88882173977316</v>
      </c>
      <c r="N204" s="14">
        <f t="shared" si="29"/>
        <v>2849.584725701538</v>
      </c>
      <c r="O204" s="15">
        <f t="shared" si="31"/>
        <v>2.2796677805612306</v>
      </c>
    </row>
    <row r="205" spans="5:15" ht="11.25">
      <c r="E205" s="13">
        <v>985</v>
      </c>
      <c r="F205" s="13">
        <f t="shared" si="24"/>
        <v>14775</v>
      </c>
      <c r="G205" s="24">
        <f t="shared" si="25"/>
        <v>48099.15581282906</v>
      </c>
      <c r="H205" s="15">
        <f t="shared" si="30"/>
        <v>12.478846075961448</v>
      </c>
      <c r="I205" s="27">
        <f>H205*$C$29*$C$9</f>
        <v>21.180403081008816</v>
      </c>
      <c r="J205" s="15">
        <f t="shared" si="26"/>
        <v>15.779700000000002</v>
      </c>
      <c r="K205" s="16">
        <f t="shared" si="27"/>
        <v>74.50141500918225</v>
      </c>
      <c r="L205" s="7"/>
      <c r="M205" s="14">
        <f t="shared" si="28"/>
        <v>168.6330550805601</v>
      </c>
      <c r="N205" s="14">
        <f t="shared" si="29"/>
        <v>2862.216632568759</v>
      </c>
      <c r="O205" s="15">
        <f t="shared" si="31"/>
        <v>2.289773306055007</v>
      </c>
    </row>
    <row r="206" spans="5:15" ht="11.25">
      <c r="E206" s="13">
        <v>990</v>
      </c>
      <c r="F206" s="13">
        <f t="shared" si="24"/>
        <v>14850</v>
      </c>
      <c r="G206" s="24">
        <f t="shared" si="25"/>
        <v>48343.313964163215</v>
      </c>
      <c r="H206" s="15">
        <f t="shared" si="30"/>
        <v>12.533919343179678</v>
      </c>
      <c r="I206" s="27">
        <f>H206*$C$29*$C$9</f>
        <v>21.273879191826246</v>
      </c>
      <c r="J206" s="15">
        <f t="shared" si="26"/>
        <v>15.8598</v>
      </c>
      <c r="K206" s="16">
        <f t="shared" si="27"/>
        <v>74.55057846757718</v>
      </c>
      <c r="L206" s="7"/>
      <c r="M206" s="14">
        <f t="shared" si="28"/>
        <v>169.37728842134698</v>
      </c>
      <c r="N206" s="14">
        <f t="shared" si="29"/>
        <v>2874.848539435979</v>
      </c>
      <c r="O206" s="15">
        <f t="shared" si="31"/>
        <v>2.2998788315487833</v>
      </c>
    </row>
    <row r="207" spans="5:15" ht="11.25">
      <c r="E207" s="13">
        <v>995</v>
      </c>
      <c r="F207" s="13">
        <f t="shared" si="24"/>
        <v>14925</v>
      </c>
      <c r="G207" s="24">
        <f t="shared" si="25"/>
        <v>48587.472115497374</v>
      </c>
      <c r="H207" s="15">
        <f t="shared" si="30"/>
        <v>12.58899261039791</v>
      </c>
      <c r="I207" s="27">
        <f>H207*$C$29*$C$9</f>
        <v>21.367355302643677</v>
      </c>
      <c r="J207" s="15">
        <f t="shared" si="26"/>
        <v>15.939900000000002</v>
      </c>
      <c r="K207" s="16">
        <f t="shared" si="27"/>
        <v>74.59931177363741</v>
      </c>
      <c r="L207" s="7"/>
      <c r="M207" s="14">
        <f t="shared" si="28"/>
        <v>170.1215217621339</v>
      </c>
      <c r="N207" s="14">
        <f t="shared" si="29"/>
        <v>2887.480446303199</v>
      </c>
      <c r="O207" s="15">
        <f t="shared" si="31"/>
        <v>2.3099843570425596</v>
      </c>
    </row>
    <row r="208" spans="5:15" ht="11.25">
      <c r="E208" s="17">
        <v>1000</v>
      </c>
      <c r="F208" s="17">
        <f t="shared" si="24"/>
        <v>15000</v>
      </c>
      <c r="G208" s="25">
        <f t="shared" si="25"/>
        <v>48831.63026683153</v>
      </c>
      <c r="H208" s="19">
        <f t="shared" si="30"/>
        <v>12.64406587761614</v>
      </c>
      <c r="I208" s="28">
        <f>H208*$C$29*$C$9</f>
        <v>21.460831413461108</v>
      </c>
      <c r="J208" s="19">
        <f t="shared" si="26"/>
        <v>16.02</v>
      </c>
      <c r="K208" s="20">
        <f t="shared" si="27"/>
        <v>74.64762054815641</v>
      </c>
      <c r="L208" s="13"/>
      <c r="M208" s="18">
        <f t="shared" si="28"/>
        <v>170.8657551029208</v>
      </c>
      <c r="N208" s="18">
        <f t="shared" si="29"/>
        <v>2900.11235317042</v>
      </c>
      <c r="O208" s="19">
        <f t="shared" si="31"/>
        <v>2.3200898825363363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7"/>
  <sheetViews>
    <sheetView workbookViewId="0" topLeftCell="A1">
      <selection activeCell="B9" sqref="B9"/>
    </sheetView>
  </sheetViews>
  <sheetFormatPr defaultColWidth="9.33203125" defaultRowHeight="11.25"/>
  <cols>
    <col min="2" max="2" width="18" style="0" customWidth="1"/>
    <col min="3" max="10" width="14" style="0" customWidth="1"/>
  </cols>
  <sheetData>
    <row r="3" spans="2:9" ht="12" thickBot="1">
      <c r="B3" s="4" t="s">
        <v>22</v>
      </c>
      <c r="C3" s="5" t="s">
        <v>21</v>
      </c>
      <c r="D3" s="5" t="s">
        <v>23</v>
      </c>
      <c r="E3" s="5" t="s">
        <v>24</v>
      </c>
      <c r="F3" s="5" t="s">
        <v>25</v>
      </c>
      <c r="G3" s="5" t="s">
        <v>26</v>
      </c>
      <c r="H3" s="21" t="s">
        <v>35</v>
      </c>
      <c r="I3" s="21" t="s">
        <v>36</v>
      </c>
    </row>
    <row r="4" spans="2:9" ht="12" thickBot="1">
      <c r="B4" s="2" t="s">
        <v>11</v>
      </c>
      <c r="C4" s="3">
        <v>3</v>
      </c>
      <c r="D4" s="3">
        <v>6</v>
      </c>
      <c r="E4" s="3">
        <v>6</v>
      </c>
      <c r="F4" s="3">
        <v>6</v>
      </c>
      <c r="G4" s="3">
        <v>6</v>
      </c>
      <c r="H4" s="3">
        <v>1.3</v>
      </c>
      <c r="I4" s="3">
        <v>1.3</v>
      </c>
    </row>
    <row r="5" spans="2:9" ht="12" thickBot="1">
      <c r="B5" s="2" t="s">
        <v>6</v>
      </c>
      <c r="C5" s="3">
        <v>1.07</v>
      </c>
      <c r="D5" s="3">
        <v>4.3</v>
      </c>
      <c r="E5" s="3">
        <v>8.26</v>
      </c>
      <c r="F5" s="3">
        <v>4.3</v>
      </c>
      <c r="G5" s="3">
        <v>3.41</v>
      </c>
      <c r="H5" s="3">
        <v>5</v>
      </c>
      <c r="I5" s="3">
        <v>7</v>
      </c>
    </row>
    <row r="6" spans="2:9" ht="12" thickBot="1">
      <c r="B6" s="2" t="s">
        <v>2</v>
      </c>
      <c r="C6" s="3">
        <v>5.75</v>
      </c>
      <c r="D6" s="3">
        <v>5.72</v>
      </c>
      <c r="E6" s="3">
        <v>2.91</v>
      </c>
      <c r="F6" s="3">
        <v>11.2</v>
      </c>
      <c r="G6" s="3">
        <v>11.5</v>
      </c>
      <c r="H6" s="3">
        <v>0.16</v>
      </c>
      <c r="I6" s="3">
        <v>0.1</v>
      </c>
    </row>
    <row r="7" spans="2:9" ht="12" thickBot="1">
      <c r="B7" s="2" t="s">
        <v>3</v>
      </c>
      <c r="C7" s="3">
        <v>13300</v>
      </c>
      <c r="D7" s="3">
        <v>13300</v>
      </c>
      <c r="E7" s="3">
        <v>13100</v>
      </c>
      <c r="F7" s="3">
        <v>10600</v>
      </c>
      <c r="G7" s="3">
        <v>8600</v>
      </c>
      <c r="H7" s="3">
        <v>17000</v>
      </c>
      <c r="I7" s="3">
        <v>13000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</dc:creator>
  <cp:keywords/>
  <dc:description/>
  <cp:lastModifiedBy>yusuke</cp:lastModifiedBy>
  <dcterms:created xsi:type="dcterms:W3CDTF">2008-02-24T05:59:46Z</dcterms:created>
  <dcterms:modified xsi:type="dcterms:W3CDTF">2010-06-14T13:57:55Z</dcterms:modified>
  <cp:category/>
  <cp:version/>
  <cp:contentType/>
  <cp:contentStatus/>
</cp:coreProperties>
</file>